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bezard\Documents\"/>
    </mc:Choice>
  </mc:AlternateContent>
  <bookViews>
    <workbookView xWindow="0" yWindow="0" windowWidth="28800" windowHeight="12300" activeTab="4"/>
  </bookViews>
  <sheets>
    <sheet name="commun" sheetId="1" r:id="rId1"/>
    <sheet name="Pauline" sheetId="2" r:id="rId2"/>
    <sheet name="Hervé" sheetId="3" r:id="rId3"/>
    <sheet name="Feuil1" sheetId="4" r:id="rId4"/>
    <sheet name="versement 2017-2018" sheetId="5" r:id="rId5"/>
  </sheets>
  <definedNames>
    <definedName name="_xlchart.v1.0" hidden="1">Hervé!$B$41:$B$452</definedName>
    <definedName name="_xlchart.v1.1" hidden="1">Hervé!$C$41:$C$452</definedName>
    <definedName name="_xlchart.v1.2" hidden="1">Hervé!$D$41:$D$452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" i="5"/>
  <c r="E30" i="5"/>
  <c r="E29" i="5"/>
  <c r="E27" i="5"/>
  <c r="E20" i="5"/>
  <c r="D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" i="5"/>
  <c r="E5" i="5"/>
  <c r="D11" i="5"/>
  <c r="F30" i="5"/>
  <c r="D30" i="5"/>
  <c r="F29" i="5"/>
  <c r="D29" i="5"/>
  <c r="F28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F19" i="5"/>
  <c r="D19" i="5"/>
  <c r="F18" i="5"/>
  <c r="D18" i="5"/>
  <c r="D17" i="5"/>
  <c r="F17" i="5"/>
  <c r="F16" i="5"/>
  <c r="D16" i="5"/>
  <c r="F15" i="5"/>
  <c r="D15" i="5"/>
  <c r="F14" i="5"/>
  <c r="D14" i="5"/>
  <c r="F13" i="5"/>
  <c r="D13" i="5"/>
  <c r="F12" i="5"/>
  <c r="D12" i="5"/>
  <c r="F11" i="5"/>
  <c r="F10" i="5"/>
  <c r="D10" i="5"/>
  <c r="F9" i="5"/>
  <c r="D9" i="5"/>
  <c r="D8" i="5"/>
  <c r="F8" i="5"/>
  <c r="F7" i="5"/>
  <c r="D7" i="5"/>
  <c r="F6" i="5"/>
  <c r="D6" i="5"/>
  <c r="F5" i="5"/>
  <c r="D5" i="5"/>
  <c r="D4" i="5"/>
  <c r="F4" i="5"/>
  <c r="F22" i="2" l="1"/>
  <c r="AC38" i="3" l="1"/>
  <c r="AA38" i="3"/>
  <c r="Y38" i="3"/>
  <c r="W38" i="3"/>
  <c r="U38" i="3"/>
  <c r="S38" i="3"/>
  <c r="Q38" i="3"/>
  <c r="O38" i="3"/>
  <c r="M38" i="3"/>
  <c r="K38" i="3"/>
  <c r="I38" i="3"/>
  <c r="G38" i="3"/>
  <c r="AC38" i="2"/>
  <c r="AA38" i="2"/>
  <c r="Y38" i="2"/>
  <c r="W38" i="2"/>
  <c r="U38" i="2"/>
  <c r="S38" i="2"/>
  <c r="Q38" i="2"/>
  <c r="O38" i="2"/>
  <c r="M38" i="2"/>
  <c r="K38" i="2"/>
  <c r="I38" i="2"/>
  <c r="G38" i="2"/>
  <c r="G14" i="1"/>
  <c r="E41" i="3" l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E315" i="3" s="1"/>
  <c r="E316" i="3" s="1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E370" i="3" s="1"/>
  <c r="E371" i="3" s="1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E385" i="3" s="1"/>
  <c r="E386" i="3" s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02" i="3" s="1"/>
  <c r="E403" i="3" s="1"/>
  <c r="E404" i="3" s="1"/>
  <c r="E405" i="3" s="1"/>
  <c r="E406" i="3" s="1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E424" i="3" s="1"/>
  <c r="E425" i="3" s="1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E438" i="3" s="1"/>
  <c r="E439" i="3" s="1"/>
  <c r="E440" i="3" s="1"/>
  <c r="E441" i="3" s="1"/>
  <c r="E442" i="3" s="1"/>
  <c r="E443" i="3" s="1"/>
  <c r="E444" i="3" s="1"/>
  <c r="E445" i="3" s="1"/>
  <c r="E446" i="3" s="1"/>
  <c r="E447" i="3" s="1"/>
  <c r="E448" i="3" s="1"/>
  <c r="E449" i="3" s="1"/>
  <c r="E450" i="3" s="1"/>
  <c r="E451" i="3" s="1"/>
  <c r="E452" i="3" s="1"/>
  <c r="E453" i="3" s="1"/>
  <c r="E454" i="3" s="1"/>
  <c r="E455" i="3" s="1"/>
  <c r="E456" i="3" s="1"/>
  <c r="E457" i="3" s="1"/>
  <c r="E458" i="3" s="1"/>
  <c r="E459" i="3" s="1"/>
  <c r="E460" i="3" s="1"/>
  <c r="E461" i="3" s="1"/>
  <c r="E462" i="3" s="1"/>
  <c r="E463" i="3" s="1"/>
  <c r="E464" i="3" s="1"/>
  <c r="G15" i="1" l="1"/>
  <c r="AC15" i="1" l="1"/>
  <c r="AA15" i="1"/>
  <c r="Y15" i="1"/>
  <c r="Y6" i="1" s="1"/>
  <c r="G14" i="4" s="1"/>
  <c r="W15" i="1"/>
  <c r="U15" i="1"/>
  <c r="S15" i="1"/>
  <c r="S6" i="1" s="1"/>
  <c r="Q15" i="1"/>
  <c r="Q6" i="1" s="1"/>
  <c r="G10" i="4" s="1"/>
  <c r="O15" i="1"/>
  <c r="M15" i="1"/>
  <c r="K15" i="1"/>
  <c r="I15" i="1"/>
  <c r="I6" i="1" s="1"/>
  <c r="G6" i="4" s="1"/>
  <c r="G6" i="1"/>
  <c r="G5" i="4" s="1"/>
  <c r="H6" i="1"/>
  <c r="H6" i="4" s="1"/>
  <c r="J6" i="1"/>
  <c r="H7" i="4" s="1"/>
  <c r="K6" i="1"/>
  <c r="L6" i="1"/>
  <c r="H8" i="4" s="1"/>
  <c r="M6" i="1"/>
  <c r="G8" i="4" s="1"/>
  <c r="N6" i="1"/>
  <c r="H9" i="4" s="1"/>
  <c r="O6" i="1"/>
  <c r="G9" i="4" s="1"/>
  <c r="P6" i="1"/>
  <c r="H10" i="4" s="1"/>
  <c r="R6" i="1"/>
  <c r="H11" i="4" s="1"/>
  <c r="T6" i="1"/>
  <c r="H12" i="4" s="1"/>
  <c r="U6" i="1"/>
  <c r="G12" i="4" s="1"/>
  <c r="V6" i="1"/>
  <c r="H13" i="4" s="1"/>
  <c r="W6" i="1"/>
  <c r="G13" i="4" s="1"/>
  <c r="X6" i="1"/>
  <c r="H14" i="4" s="1"/>
  <c r="Z6" i="1"/>
  <c r="H15" i="4" s="1"/>
  <c r="AA6" i="1"/>
  <c r="AB6" i="1"/>
  <c r="H16" i="4" s="1"/>
  <c r="AC6" i="1"/>
  <c r="G16" i="4" s="1"/>
  <c r="F6" i="1"/>
  <c r="H5" i="4" s="1"/>
  <c r="F6" i="2"/>
  <c r="F5" i="4" s="1"/>
  <c r="G6" i="2"/>
  <c r="H6" i="2"/>
  <c r="F6" i="4" s="1"/>
  <c r="I6" i="2"/>
  <c r="J6" i="2"/>
  <c r="F7" i="4" s="1"/>
  <c r="K6" i="2"/>
  <c r="L6" i="2"/>
  <c r="F8" i="4" s="1"/>
  <c r="M6" i="2"/>
  <c r="N6" i="2"/>
  <c r="F9" i="4" s="1"/>
  <c r="O6" i="2"/>
  <c r="Q6" i="2"/>
  <c r="R6" i="2"/>
  <c r="F11" i="4" s="1"/>
  <c r="S6" i="2"/>
  <c r="T6" i="2"/>
  <c r="F12" i="4" s="1"/>
  <c r="U6" i="2"/>
  <c r="V6" i="2"/>
  <c r="F13" i="4" s="1"/>
  <c r="W6" i="2"/>
  <c r="X6" i="2"/>
  <c r="F14" i="4" s="1"/>
  <c r="Y6" i="2"/>
  <c r="Z6" i="2"/>
  <c r="F15" i="4" s="1"/>
  <c r="AA6" i="2"/>
  <c r="AB6" i="2"/>
  <c r="F16" i="4" s="1"/>
  <c r="AC6" i="2"/>
  <c r="P6" i="2"/>
  <c r="F10" i="4" s="1"/>
  <c r="G6" i="3"/>
  <c r="H6" i="3"/>
  <c r="D6" i="4" s="1"/>
  <c r="I6" i="3"/>
  <c r="J6" i="3"/>
  <c r="D7" i="4" s="1"/>
  <c r="K6" i="3"/>
  <c r="L6" i="3"/>
  <c r="D8" i="4" s="1"/>
  <c r="M6" i="3"/>
  <c r="N6" i="3"/>
  <c r="D9" i="4" s="1"/>
  <c r="O6" i="3"/>
  <c r="P6" i="3"/>
  <c r="D10" i="4" s="1"/>
  <c r="Q6" i="3"/>
  <c r="R6" i="3"/>
  <c r="D11" i="4" s="1"/>
  <c r="S6" i="3"/>
  <c r="T6" i="3"/>
  <c r="D12" i="4" s="1"/>
  <c r="U6" i="3"/>
  <c r="V6" i="3"/>
  <c r="D13" i="4" s="1"/>
  <c r="W6" i="3"/>
  <c r="X6" i="3"/>
  <c r="D14" i="4" s="1"/>
  <c r="Y6" i="3"/>
  <c r="Z6" i="3"/>
  <c r="D15" i="4" s="1"/>
  <c r="AA6" i="3"/>
  <c r="AB6" i="3"/>
  <c r="D16" i="4" s="1"/>
  <c r="AC6" i="3"/>
  <c r="F6" i="3"/>
  <c r="D5" i="4" s="1"/>
  <c r="G37" i="3" l="1"/>
  <c r="C5" i="4"/>
  <c r="AC37" i="3"/>
  <c r="C16" i="4"/>
  <c r="AA37" i="3"/>
  <c r="C15" i="4"/>
  <c r="Y37" i="3"/>
  <c r="C14" i="4"/>
  <c r="W37" i="3"/>
  <c r="C13" i="4"/>
  <c r="U37" i="3"/>
  <c r="C12" i="4"/>
  <c r="S37" i="3"/>
  <c r="C11" i="4"/>
  <c r="Q37" i="3"/>
  <c r="C10" i="4"/>
  <c r="O37" i="3"/>
  <c r="C9" i="4"/>
  <c r="M37" i="3"/>
  <c r="C8" i="4"/>
  <c r="K37" i="3"/>
  <c r="C7" i="4"/>
  <c r="I37" i="3"/>
  <c r="C6" i="4"/>
  <c r="AA37" i="2"/>
  <c r="U37" i="2"/>
  <c r="Q37" i="2"/>
  <c r="M37" i="2"/>
  <c r="I37" i="2"/>
  <c r="E16" i="4"/>
  <c r="AC37" i="2"/>
  <c r="E14" i="4"/>
  <c r="Y37" i="2"/>
  <c r="E13" i="4"/>
  <c r="W37" i="2"/>
  <c r="E11" i="4"/>
  <c r="S37" i="2"/>
  <c r="E9" i="4"/>
  <c r="O37" i="2"/>
  <c r="E7" i="4"/>
  <c r="K37" i="2"/>
  <c r="E5" i="4"/>
  <c r="G37" i="2"/>
  <c r="AA4" i="2"/>
  <c r="E15" i="4"/>
  <c r="U4" i="2"/>
  <c r="E12" i="4"/>
  <c r="Q4" i="2"/>
  <c r="E10" i="4"/>
  <c r="M4" i="2"/>
  <c r="E8" i="4"/>
  <c r="I4" i="2"/>
  <c r="E6" i="4"/>
  <c r="AA4" i="1"/>
  <c r="G15" i="4"/>
  <c r="S4" i="1"/>
  <c r="G11" i="4"/>
  <c r="K4" i="1"/>
  <c r="G7" i="4"/>
  <c r="Y4" i="3"/>
  <c r="U4" i="3"/>
  <c r="Q4" i="3"/>
  <c r="M4" i="3"/>
  <c r="G4" i="3"/>
  <c r="O4" i="2"/>
  <c r="K4" i="2"/>
  <c r="AC4" i="1"/>
  <c r="W4" i="1"/>
  <c r="Q4" i="1"/>
  <c r="O4" i="1"/>
  <c r="M4" i="1"/>
  <c r="Y4" i="1"/>
  <c r="U4" i="1"/>
  <c r="I4" i="1"/>
  <c r="C2" i="1"/>
  <c r="AC4" i="2"/>
  <c r="S4" i="2"/>
  <c r="O4" i="3"/>
  <c r="K4" i="3"/>
  <c r="I4" i="3"/>
  <c r="B2" i="1"/>
  <c r="G4" i="1"/>
  <c r="W4" i="3"/>
  <c r="AC4" i="3"/>
  <c r="AA4" i="3"/>
  <c r="S4" i="3"/>
  <c r="B2" i="3"/>
  <c r="G4" i="2"/>
  <c r="Y4" i="2"/>
  <c r="B2" i="2"/>
  <c r="W4" i="2"/>
  <c r="C2" i="2"/>
  <c r="C2" i="3"/>
  <c r="D2" i="1" l="1"/>
  <c r="D2" i="3"/>
  <c r="D2" i="2"/>
</calcChain>
</file>

<file path=xl/sharedStrings.xml><?xml version="1.0" encoding="utf-8"?>
<sst xmlns="http://schemas.openxmlformats.org/spreadsheetml/2006/main" count="636" uniqueCount="103">
  <si>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</si>
  <si>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</si>
  <si>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</si>
  <si>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</si>
  <si>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</si>
  <si>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</si>
  <si>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</si>
  <si>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</si>
  <si>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</si>
  <si>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</si>
  <si>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</si>
  <si>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</si>
  <si>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Entree</t>
  </si>
  <si>
    <t>Sortie</t>
  </si>
  <si>
    <t>Designation</t>
  </si>
  <si>
    <t>TOTAL</t>
  </si>
  <si>
    <t>Solde</t>
  </si>
  <si>
    <t>Annuel</t>
  </si>
  <si>
    <t>banque cb</t>
  </si>
  <si>
    <t>remise banque</t>
  </si>
  <si>
    <t>Sosh</t>
  </si>
  <si>
    <t>remboursement sosh</t>
  </si>
  <si>
    <t>credit travaux</t>
  </si>
  <si>
    <t>prêt immo</t>
  </si>
  <si>
    <t>free</t>
  </si>
  <si>
    <t>Loyer</t>
  </si>
  <si>
    <t>assurance moto</t>
  </si>
  <si>
    <t>remboursement auto</t>
  </si>
  <si>
    <t>Participation compte commun</t>
  </si>
  <si>
    <t>Salaire</t>
  </si>
  <si>
    <t>loyer</t>
  </si>
  <si>
    <t>paye</t>
  </si>
  <si>
    <t>caf</t>
  </si>
  <si>
    <t>sogesur</t>
  </si>
  <si>
    <t>elancia</t>
  </si>
  <si>
    <t>prêt</t>
  </si>
  <si>
    <t>gsm</t>
  </si>
  <si>
    <t>copro</t>
  </si>
  <si>
    <t>impot foncier</t>
  </si>
  <si>
    <t>impots revenu</t>
  </si>
  <si>
    <t>impo revenu</t>
  </si>
  <si>
    <t>Apport Pauline</t>
  </si>
  <si>
    <t>Apport RV</t>
  </si>
  <si>
    <t>Nounou</t>
  </si>
  <si>
    <t>EDF</t>
  </si>
  <si>
    <t>Veolia</t>
  </si>
  <si>
    <t>Compa</t>
  </si>
  <si>
    <t>Cantine Leon</t>
  </si>
  <si>
    <t>Periscolaire Leon</t>
  </si>
  <si>
    <t>assurance ecole</t>
  </si>
  <si>
    <t>assurance maison</t>
  </si>
  <si>
    <t>banque</t>
  </si>
  <si>
    <t>internet</t>
  </si>
  <si>
    <t>taxe habitation</t>
  </si>
  <si>
    <t>credit revolving</t>
  </si>
  <si>
    <t>magazines</t>
  </si>
  <si>
    <t>BPC assurance</t>
  </si>
  <si>
    <t>Courses</t>
  </si>
  <si>
    <t>credit voiture</t>
  </si>
  <si>
    <t>Assurance voiture</t>
  </si>
  <si>
    <t>Assurance moto</t>
  </si>
  <si>
    <t>Année 2018</t>
  </si>
  <si>
    <t>cnp assurance</t>
  </si>
  <si>
    <t>assurance meriel</t>
  </si>
  <si>
    <t>Titre</t>
  </si>
  <si>
    <t>Debit</t>
  </si>
  <si>
    <t>Credit</t>
  </si>
  <si>
    <t>Date</t>
  </si>
  <si>
    <t>revolving</t>
  </si>
  <si>
    <t>Conso5k</t>
  </si>
  <si>
    <t>conso15k</t>
  </si>
  <si>
    <t>immo95</t>
  </si>
  <si>
    <t>mois</t>
  </si>
  <si>
    <t>Hervé</t>
  </si>
  <si>
    <t>Pauline</t>
  </si>
  <si>
    <t>Commun</t>
  </si>
  <si>
    <t>depense HB</t>
  </si>
  <si>
    <t>recette HB</t>
  </si>
  <si>
    <t>Depense PT</t>
  </si>
  <si>
    <t>recette PT</t>
  </si>
  <si>
    <t>Depense FAM</t>
  </si>
  <si>
    <t>recette FAM</t>
  </si>
  <si>
    <t>effort de participation total</t>
  </si>
  <si>
    <t>effort de participation salaire</t>
  </si>
  <si>
    <t>essence</t>
  </si>
  <si>
    <t>gambette</t>
  </si>
  <si>
    <t>repas midi</t>
  </si>
  <si>
    <t>nutritionniste</t>
  </si>
  <si>
    <t>ticket resto</t>
  </si>
  <si>
    <t>participation vacance</t>
  </si>
  <si>
    <t>participation vacances</t>
  </si>
  <si>
    <t>remboursement free</t>
  </si>
  <si>
    <t>Ticket resto RV</t>
  </si>
  <si>
    <t>credit conso 5K</t>
  </si>
  <si>
    <t>versement HB</t>
  </si>
  <si>
    <t>paiement HB</t>
  </si>
  <si>
    <t>versement PT</t>
  </si>
  <si>
    <t>paiement PT</t>
  </si>
  <si>
    <t>Année 2019</t>
  </si>
  <si>
    <t>Pain</t>
  </si>
  <si>
    <t>Telepeage</t>
  </si>
  <si>
    <t>Total HB</t>
  </si>
  <si>
    <t>Total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</si>
</sst>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2" borderId="8" xfId="0" applyFill="1" applyBorder="1"/>
    <xf numFmtId="0" fontId="0" fillId="5" borderId="14" xfId="0" applyFill="1" applyBorder="1"/>
    <xf numFmtId="0" fontId="0" fillId="0" borderId="0" xfId="0" applyFill="1"/>
    <xf numFmtId="0" fontId="0" fillId="0" borderId="14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2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3" borderId="4" xfId="0" applyFill="1" applyBorder="1"/>
    <xf numFmtId="0" fontId="0" fillId="3" borderId="8" xfId="0" applyFill="1" applyBorder="1"/>
    <xf numFmtId="0" fontId="0" fillId="8" borderId="8" xfId="0" applyFill="1" applyBorder="1"/>
    <xf numFmtId="0" fontId="0" fillId="10" borderId="9" xfId="0" applyFill="1" applyBorder="1"/>
    <xf numFmtId="0" fontId="0" fillId="7" borderId="15" xfId="0" applyFill="1" applyBorder="1"/>
    <xf numFmtId="0" fontId="0" fillId="7" borderId="4" xfId="0" applyFill="1" applyBorder="1"/>
    <xf numFmtId="0" fontId="0" fillId="9" borderId="7" xfId="0" applyFill="1" applyBorder="1"/>
    <xf numFmtId="0" fontId="0" fillId="9" borderId="6" xfId="0" applyFill="1" applyBorder="1"/>
    <xf numFmtId="14" fontId="0" fillId="0" borderId="0" xfId="0" applyNumberFormat="1"/>
    <xf numFmtId="17" fontId="0" fillId="0" borderId="0" xfId="0" applyNumberFormat="1"/>
    <xf numFmtId="0" fontId="1" fillId="9" borderId="7" xfId="0" applyFont="1" applyFill="1" applyBorder="1"/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Hervé!$B$40</c:f>
              <c:strCache>
                <c:ptCount val="1"/>
                <c:pt idx="0">
                  <c:v>Debit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Hervé!$A$41:$A$452</c:f>
              <c:strCache>
                <c:ptCount val="412"/>
                <c:pt idx="44">
                  <c:v>Conso5k</c:v>
                </c:pt>
                <c:pt idx="45">
                  <c:v>revolving</c:v>
                </c:pt>
                <c:pt idx="46">
                  <c:v>conso15k</c:v>
                </c:pt>
                <c:pt idx="47">
                  <c:v>immo95</c:v>
                </c:pt>
                <c:pt idx="48">
                  <c:v>Conso5k</c:v>
                </c:pt>
                <c:pt idx="49">
                  <c:v>revolving</c:v>
                </c:pt>
                <c:pt idx="50">
                  <c:v>conso15k</c:v>
                </c:pt>
                <c:pt idx="51">
                  <c:v>immo95</c:v>
                </c:pt>
                <c:pt idx="52">
                  <c:v>Conso5k</c:v>
                </c:pt>
                <c:pt idx="53">
                  <c:v>revolving</c:v>
                </c:pt>
                <c:pt idx="54">
                  <c:v>conso15k</c:v>
                </c:pt>
                <c:pt idx="55">
                  <c:v>immo95</c:v>
                </c:pt>
                <c:pt idx="56">
                  <c:v>Conso5k</c:v>
                </c:pt>
                <c:pt idx="57">
                  <c:v>revolving</c:v>
                </c:pt>
                <c:pt idx="58">
                  <c:v>conso15k</c:v>
                </c:pt>
                <c:pt idx="59">
                  <c:v>immo95</c:v>
                </c:pt>
                <c:pt idx="60">
                  <c:v>Conso5k</c:v>
                </c:pt>
                <c:pt idx="61">
                  <c:v>revolving</c:v>
                </c:pt>
                <c:pt idx="62">
                  <c:v>conso15k</c:v>
                </c:pt>
                <c:pt idx="63">
                  <c:v>immo95</c:v>
                </c:pt>
                <c:pt idx="64">
                  <c:v>Conso5k</c:v>
                </c:pt>
                <c:pt idx="65">
                  <c:v>revolving</c:v>
                </c:pt>
                <c:pt idx="66">
                  <c:v>conso15k</c:v>
                </c:pt>
                <c:pt idx="67">
                  <c:v>immo95</c:v>
                </c:pt>
                <c:pt idx="68">
                  <c:v>Conso5k</c:v>
                </c:pt>
                <c:pt idx="69">
                  <c:v>revolving</c:v>
                </c:pt>
                <c:pt idx="70">
                  <c:v>conso15k</c:v>
                </c:pt>
                <c:pt idx="71">
                  <c:v>immo95</c:v>
                </c:pt>
                <c:pt idx="72">
                  <c:v>Conso5k</c:v>
                </c:pt>
                <c:pt idx="73">
                  <c:v>revolving</c:v>
                </c:pt>
                <c:pt idx="74">
                  <c:v>conso15k</c:v>
                </c:pt>
                <c:pt idx="75">
                  <c:v>immo95</c:v>
                </c:pt>
                <c:pt idx="76">
                  <c:v>Conso5k</c:v>
                </c:pt>
                <c:pt idx="77">
                  <c:v>revolving</c:v>
                </c:pt>
                <c:pt idx="78">
                  <c:v>conso15k</c:v>
                </c:pt>
                <c:pt idx="79">
                  <c:v>immo95</c:v>
                </c:pt>
                <c:pt idx="80">
                  <c:v>Conso5k</c:v>
                </c:pt>
                <c:pt idx="81">
                  <c:v>revolving</c:v>
                </c:pt>
                <c:pt idx="82">
                  <c:v>conso15k</c:v>
                </c:pt>
                <c:pt idx="83">
                  <c:v>immo95</c:v>
                </c:pt>
                <c:pt idx="84">
                  <c:v>Conso5k</c:v>
                </c:pt>
                <c:pt idx="85">
                  <c:v>revolving</c:v>
                </c:pt>
                <c:pt idx="86">
                  <c:v>conso15k</c:v>
                </c:pt>
                <c:pt idx="87">
                  <c:v>immo95</c:v>
                </c:pt>
                <c:pt idx="88">
                  <c:v>Conso5k</c:v>
                </c:pt>
                <c:pt idx="89">
                  <c:v>revolving</c:v>
                </c:pt>
                <c:pt idx="90">
                  <c:v>conso15k</c:v>
                </c:pt>
                <c:pt idx="91">
                  <c:v>immo95</c:v>
                </c:pt>
                <c:pt idx="92">
                  <c:v>Conso5k</c:v>
                </c:pt>
                <c:pt idx="93">
                  <c:v>revolving</c:v>
                </c:pt>
                <c:pt idx="94">
                  <c:v>conso15k</c:v>
                </c:pt>
                <c:pt idx="95">
                  <c:v>immo95</c:v>
                </c:pt>
                <c:pt idx="96">
                  <c:v>Conso5k</c:v>
                </c:pt>
                <c:pt idx="97">
                  <c:v>revolving</c:v>
                </c:pt>
                <c:pt idx="98">
                  <c:v>conso15k</c:v>
                </c:pt>
                <c:pt idx="99">
                  <c:v>immo95</c:v>
                </c:pt>
                <c:pt idx="100">
                  <c:v>Conso5k</c:v>
                </c:pt>
                <c:pt idx="101">
                  <c:v>revolving</c:v>
                </c:pt>
                <c:pt idx="102">
                  <c:v>conso15k</c:v>
                </c:pt>
                <c:pt idx="103">
                  <c:v>immo95</c:v>
                </c:pt>
                <c:pt idx="104">
                  <c:v>Conso5k</c:v>
                </c:pt>
                <c:pt idx="105">
                  <c:v>revolving</c:v>
                </c:pt>
                <c:pt idx="106">
                  <c:v>conso15k</c:v>
                </c:pt>
                <c:pt idx="107">
                  <c:v>immo95</c:v>
                </c:pt>
                <c:pt idx="108">
                  <c:v>Conso5k</c:v>
                </c:pt>
                <c:pt idx="109">
                  <c:v>revolving</c:v>
                </c:pt>
                <c:pt idx="110">
                  <c:v>conso15k</c:v>
                </c:pt>
                <c:pt idx="111">
                  <c:v>immo95</c:v>
                </c:pt>
                <c:pt idx="112">
                  <c:v>Conso5k</c:v>
                </c:pt>
                <c:pt idx="113">
                  <c:v>revolving</c:v>
                </c:pt>
                <c:pt idx="114">
                  <c:v>conso15k</c:v>
                </c:pt>
                <c:pt idx="115">
                  <c:v>immo95</c:v>
                </c:pt>
                <c:pt idx="116">
                  <c:v>Conso5k</c:v>
                </c:pt>
                <c:pt idx="117">
                  <c:v>revolving</c:v>
                </c:pt>
                <c:pt idx="118">
                  <c:v>conso15k</c:v>
                </c:pt>
                <c:pt idx="119">
                  <c:v>immo95</c:v>
                </c:pt>
                <c:pt idx="120">
                  <c:v>Conso5k</c:v>
                </c:pt>
                <c:pt idx="121">
                  <c:v>revolving</c:v>
                </c:pt>
                <c:pt idx="122">
                  <c:v>conso15k</c:v>
                </c:pt>
                <c:pt idx="123">
                  <c:v>immo95</c:v>
                </c:pt>
                <c:pt idx="124">
                  <c:v>Conso5k</c:v>
                </c:pt>
                <c:pt idx="125">
                  <c:v>revolving</c:v>
                </c:pt>
                <c:pt idx="126">
                  <c:v>conso15k</c:v>
                </c:pt>
                <c:pt idx="127">
                  <c:v>immo95</c:v>
                </c:pt>
                <c:pt idx="128">
                  <c:v>Conso5k</c:v>
                </c:pt>
                <c:pt idx="129">
                  <c:v>revolving</c:v>
                </c:pt>
                <c:pt idx="130">
                  <c:v>conso15k</c:v>
                </c:pt>
                <c:pt idx="131">
                  <c:v>immo95</c:v>
                </c:pt>
                <c:pt idx="132">
                  <c:v>Conso5k</c:v>
                </c:pt>
                <c:pt idx="133">
                  <c:v>revolving</c:v>
                </c:pt>
                <c:pt idx="134">
                  <c:v>conso15k</c:v>
                </c:pt>
                <c:pt idx="135">
                  <c:v>immo95</c:v>
                </c:pt>
                <c:pt idx="136">
                  <c:v>Conso5k</c:v>
                </c:pt>
                <c:pt idx="137">
                  <c:v>revolving</c:v>
                </c:pt>
                <c:pt idx="138">
                  <c:v>conso15k</c:v>
                </c:pt>
                <c:pt idx="139">
                  <c:v>immo95</c:v>
                </c:pt>
                <c:pt idx="140">
                  <c:v>Conso5k</c:v>
                </c:pt>
                <c:pt idx="141">
                  <c:v>revolving</c:v>
                </c:pt>
                <c:pt idx="142">
                  <c:v>conso15k</c:v>
                </c:pt>
                <c:pt idx="143">
                  <c:v>immo95</c:v>
                </c:pt>
                <c:pt idx="144">
                  <c:v>Conso5k</c:v>
                </c:pt>
                <c:pt idx="145">
                  <c:v>revolving</c:v>
                </c:pt>
                <c:pt idx="146">
                  <c:v>conso15k</c:v>
                </c:pt>
                <c:pt idx="147">
                  <c:v>immo95</c:v>
                </c:pt>
                <c:pt idx="148">
                  <c:v>Conso5k</c:v>
                </c:pt>
                <c:pt idx="149">
                  <c:v>revolving</c:v>
                </c:pt>
                <c:pt idx="150">
                  <c:v>conso15k</c:v>
                </c:pt>
                <c:pt idx="151">
                  <c:v>immo95</c:v>
                </c:pt>
                <c:pt idx="152">
                  <c:v>Conso5k</c:v>
                </c:pt>
                <c:pt idx="153">
                  <c:v>revolving</c:v>
                </c:pt>
                <c:pt idx="154">
                  <c:v>conso15k</c:v>
                </c:pt>
                <c:pt idx="155">
                  <c:v>immo95</c:v>
                </c:pt>
                <c:pt idx="156">
                  <c:v>Conso5k</c:v>
                </c:pt>
                <c:pt idx="157">
                  <c:v>revolving</c:v>
                </c:pt>
                <c:pt idx="158">
                  <c:v>conso15k</c:v>
                </c:pt>
                <c:pt idx="159">
                  <c:v>immo95</c:v>
                </c:pt>
                <c:pt idx="160">
                  <c:v>Conso5k</c:v>
                </c:pt>
                <c:pt idx="161">
                  <c:v>revolving</c:v>
                </c:pt>
                <c:pt idx="162">
                  <c:v>conso15k</c:v>
                </c:pt>
                <c:pt idx="163">
                  <c:v>immo95</c:v>
                </c:pt>
                <c:pt idx="164">
                  <c:v>Conso5k</c:v>
                </c:pt>
                <c:pt idx="165">
                  <c:v>revolving</c:v>
                </c:pt>
                <c:pt idx="166">
                  <c:v>conso15k</c:v>
                </c:pt>
                <c:pt idx="167">
                  <c:v>immo95</c:v>
                </c:pt>
                <c:pt idx="168">
                  <c:v>Conso5k</c:v>
                </c:pt>
                <c:pt idx="169">
                  <c:v>revolving</c:v>
                </c:pt>
                <c:pt idx="170">
                  <c:v>conso15k</c:v>
                </c:pt>
                <c:pt idx="171">
                  <c:v>immo95</c:v>
                </c:pt>
                <c:pt idx="172">
                  <c:v>Conso5k</c:v>
                </c:pt>
                <c:pt idx="173">
                  <c:v>revolving</c:v>
                </c:pt>
                <c:pt idx="174">
                  <c:v>conso15k</c:v>
                </c:pt>
                <c:pt idx="175">
                  <c:v>immo95</c:v>
                </c:pt>
                <c:pt idx="176">
                  <c:v>Conso5k</c:v>
                </c:pt>
                <c:pt idx="177">
                  <c:v>revolving</c:v>
                </c:pt>
                <c:pt idx="178">
                  <c:v>conso15k</c:v>
                </c:pt>
                <c:pt idx="179">
                  <c:v>immo95</c:v>
                </c:pt>
                <c:pt idx="180">
                  <c:v>Conso5k</c:v>
                </c:pt>
                <c:pt idx="181">
                  <c:v>revolving</c:v>
                </c:pt>
                <c:pt idx="182">
                  <c:v>conso15k</c:v>
                </c:pt>
                <c:pt idx="183">
                  <c:v>immo95</c:v>
                </c:pt>
                <c:pt idx="184">
                  <c:v>Conso5k</c:v>
                </c:pt>
                <c:pt idx="185">
                  <c:v>revolving</c:v>
                </c:pt>
                <c:pt idx="186">
                  <c:v>conso15k</c:v>
                </c:pt>
                <c:pt idx="187">
                  <c:v>immo95</c:v>
                </c:pt>
                <c:pt idx="188">
                  <c:v>revolving</c:v>
                </c:pt>
                <c:pt idx="189">
                  <c:v>conso15k</c:v>
                </c:pt>
                <c:pt idx="190">
                  <c:v>immo95</c:v>
                </c:pt>
                <c:pt idx="191">
                  <c:v>revolving</c:v>
                </c:pt>
                <c:pt idx="192">
                  <c:v>conso15k</c:v>
                </c:pt>
                <c:pt idx="193">
                  <c:v>immo95</c:v>
                </c:pt>
                <c:pt idx="194">
                  <c:v>revolving</c:v>
                </c:pt>
                <c:pt idx="195">
                  <c:v>conso15k</c:v>
                </c:pt>
                <c:pt idx="196">
                  <c:v>immo95</c:v>
                </c:pt>
                <c:pt idx="197">
                  <c:v>revolving</c:v>
                </c:pt>
                <c:pt idx="198">
                  <c:v>conso15k</c:v>
                </c:pt>
                <c:pt idx="199">
                  <c:v>immo95</c:v>
                </c:pt>
                <c:pt idx="200">
                  <c:v>revolving</c:v>
                </c:pt>
                <c:pt idx="201">
                  <c:v>conso15k</c:v>
                </c:pt>
                <c:pt idx="202">
                  <c:v>immo95</c:v>
                </c:pt>
                <c:pt idx="203">
                  <c:v>revolving</c:v>
                </c:pt>
                <c:pt idx="204">
                  <c:v>conso15k</c:v>
                </c:pt>
                <c:pt idx="205">
                  <c:v>immo95</c:v>
                </c:pt>
                <c:pt idx="206">
                  <c:v>revolving</c:v>
                </c:pt>
                <c:pt idx="207">
                  <c:v>conso15k</c:v>
                </c:pt>
                <c:pt idx="208">
                  <c:v>immo95</c:v>
                </c:pt>
                <c:pt idx="209">
                  <c:v>revolving</c:v>
                </c:pt>
                <c:pt idx="210">
                  <c:v>conso15k</c:v>
                </c:pt>
                <c:pt idx="211">
                  <c:v>immo95</c:v>
                </c:pt>
                <c:pt idx="212">
                  <c:v>revolving</c:v>
                </c:pt>
                <c:pt idx="213">
                  <c:v>conso15k</c:v>
                </c:pt>
                <c:pt idx="214">
                  <c:v>immo95</c:v>
                </c:pt>
                <c:pt idx="215">
                  <c:v>revolving</c:v>
                </c:pt>
                <c:pt idx="216">
                  <c:v>conso15k</c:v>
                </c:pt>
                <c:pt idx="217">
                  <c:v>immo95</c:v>
                </c:pt>
                <c:pt idx="218">
                  <c:v>revolving</c:v>
                </c:pt>
                <c:pt idx="219">
                  <c:v>conso15k</c:v>
                </c:pt>
                <c:pt idx="220">
                  <c:v>immo95</c:v>
                </c:pt>
                <c:pt idx="221">
                  <c:v>revolving</c:v>
                </c:pt>
                <c:pt idx="222">
                  <c:v>conso15k</c:v>
                </c:pt>
                <c:pt idx="223">
                  <c:v>immo95</c:v>
                </c:pt>
                <c:pt idx="224">
                  <c:v>revolving</c:v>
                </c:pt>
                <c:pt idx="225">
                  <c:v>conso15k</c:v>
                </c:pt>
                <c:pt idx="226">
                  <c:v>immo95</c:v>
                </c:pt>
                <c:pt idx="227">
                  <c:v>revolving</c:v>
                </c:pt>
                <c:pt idx="228">
                  <c:v>conso15k</c:v>
                </c:pt>
                <c:pt idx="229">
                  <c:v>immo95</c:v>
                </c:pt>
                <c:pt idx="230">
                  <c:v>revolving</c:v>
                </c:pt>
                <c:pt idx="231">
                  <c:v>conso15k</c:v>
                </c:pt>
                <c:pt idx="232">
                  <c:v>immo95</c:v>
                </c:pt>
                <c:pt idx="233">
                  <c:v>revolving</c:v>
                </c:pt>
                <c:pt idx="234">
                  <c:v>conso15k</c:v>
                </c:pt>
                <c:pt idx="235">
                  <c:v>immo95</c:v>
                </c:pt>
                <c:pt idx="236">
                  <c:v>revolving</c:v>
                </c:pt>
                <c:pt idx="237">
                  <c:v>conso15k</c:v>
                </c:pt>
                <c:pt idx="238">
                  <c:v>immo95</c:v>
                </c:pt>
                <c:pt idx="239">
                  <c:v>revolving</c:v>
                </c:pt>
                <c:pt idx="240">
                  <c:v>conso15k</c:v>
                </c:pt>
                <c:pt idx="241">
                  <c:v>immo95</c:v>
                </c:pt>
                <c:pt idx="242">
                  <c:v>revolving</c:v>
                </c:pt>
                <c:pt idx="243">
                  <c:v>conso15k</c:v>
                </c:pt>
                <c:pt idx="244">
                  <c:v>immo95</c:v>
                </c:pt>
                <c:pt idx="245">
                  <c:v>revolving</c:v>
                </c:pt>
                <c:pt idx="246">
                  <c:v>conso15k</c:v>
                </c:pt>
                <c:pt idx="247">
                  <c:v>immo95</c:v>
                </c:pt>
                <c:pt idx="248">
                  <c:v>revolving</c:v>
                </c:pt>
                <c:pt idx="249">
                  <c:v>conso15k</c:v>
                </c:pt>
                <c:pt idx="250">
                  <c:v>immo95</c:v>
                </c:pt>
                <c:pt idx="251">
                  <c:v>revolving</c:v>
                </c:pt>
                <c:pt idx="252">
                  <c:v>conso15k</c:v>
                </c:pt>
                <c:pt idx="253">
                  <c:v>immo95</c:v>
                </c:pt>
                <c:pt idx="254">
                  <c:v>revolving</c:v>
                </c:pt>
                <c:pt idx="255">
                  <c:v>conso15k</c:v>
                </c:pt>
                <c:pt idx="256">
                  <c:v>immo95</c:v>
                </c:pt>
                <c:pt idx="257">
                  <c:v>revolving</c:v>
                </c:pt>
                <c:pt idx="258">
                  <c:v>conso15k</c:v>
                </c:pt>
                <c:pt idx="259">
                  <c:v>immo95</c:v>
                </c:pt>
                <c:pt idx="260">
                  <c:v>conso15k</c:v>
                </c:pt>
                <c:pt idx="261">
                  <c:v>immo95</c:v>
                </c:pt>
                <c:pt idx="262">
                  <c:v>conso15k</c:v>
                </c:pt>
                <c:pt idx="263">
                  <c:v>immo95</c:v>
                </c:pt>
                <c:pt idx="264">
                  <c:v>conso15k</c:v>
                </c:pt>
                <c:pt idx="265">
                  <c:v>immo95</c:v>
                </c:pt>
                <c:pt idx="266">
                  <c:v>conso15k</c:v>
                </c:pt>
                <c:pt idx="267">
                  <c:v>immo95</c:v>
                </c:pt>
                <c:pt idx="268">
                  <c:v>conso15k</c:v>
                </c:pt>
                <c:pt idx="269">
                  <c:v>immo95</c:v>
                </c:pt>
                <c:pt idx="270">
                  <c:v>conso15k</c:v>
                </c:pt>
                <c:pt idx="271">
                  <c:v>immo95</c:v>
                </c:pt>
                <c:pt idx="272">
                  <c:v>conso15k</c:v>
                </c:pt>
                <c:pt idx="273">
                  <c:v>immo95</c:v>
                </c:pt>
                <c:pt idx="274">
                  <c:v>conso15k</c:v>
                </c:pt>
                <c:pt idx="275">
                  <c:v>immo95</c:v>
                </c:pt>
                <c:pt idx="276">
                  <c:v>conso15k</c:v>
                </c:pt>
                <c:pt idx="277">
                  <c:v>immo95</c:v>
                </c:pt>
                <c:pt idx="278">
                  <c:v>conso15k</c:v>
                </c:pt>
                <c:pt idx="279">
                  <c:v>immo95</c:v>
                </c:pt>
                <c:pt idx="280">
                  <c:v>conso15k</c:v>
                </c:pt>
                <c:pt idx="281">
                  <c:v>immo95</c:v>
                </c:pt>
                <c:pt idx="282">
                  <c:v>conso15k</c:v>
                </c:pt>
                <c:pt idx="283">
                  <c:v>immo95</c:v>
                </c:pt>
                <c:pt idx="284">
                  <c:v>conso15k</c:v>
                </c:pt>
                <c:pt idx="285">
                  <c:v>immo95</c:v>
                </c:pt>
                <c:pt idx="286">
                  <c:v>conso15k</c:v>
                </c:pt>
                <c:pt idx="287">
                  <c:v>immo95</c:v>
                </c:pt>
                <c:pt idx="288">
                  <c:v>conso15k</c:v>
                </c:pt>
                <c:pt idx="289">
                  <c:v>immo95</c:v>
                </c:pt>
                <c:pt idx="290">
                  <c:v>conso15k</c:v>
                </c:pt>
                <c:pt idx="291">
                  <c:v>immo95</c:v>
                </c:pt>
                <c:pt idx="292">
                  <c:v>conso15k</c:v>
                </c:pt>
                <c:pt idx="293">
                  <c:v>immo95</c:v>
                </c:pt>
                <c:pt idx="294">
                  <c:v>conso15k</c:v>
                </c:pt>
                <c:pt idx="295">
                  <c:v>immo95</c:v>
                </c:pt>
                <c:pt idx="296">
                  <c:v>conso15k</c:v>
                </c:pt>
                <c:pt idx="297">
                  <c:v>immo95</c:v>
                </c:pt>
                <c:pt idx="298">
                  <c:v>conso15k</c:v>
                </c:pt>
                <c:pt idx="299">
                  <c:v>immo95</c:v>
                </c:pt>
                <c:pt idx="300">
                  <c:v>conso15k</c:v>
                </c:pt>
                <c:pt idx="301">
                  <c:v>immo95</c:v>
                </c:pt>
                <c:pt idx="302">
                  <c:v>immo95</c:v>
                </c:pt>
                <c:pt idx="303">
                  <c:v>immo95</c:v>
                </c:pt>
                <c:pt idx="304">
                  <c:v>immo95</c:v>
                </c:pt>
                <c:pt idx="305">
                  <c:v>immo95</c:v>
                </c:pt>
                <c:pt idx="306">
                  <c:v>immo95</c:v>
                </c:pt>
                <c:pt idx="307">
                  <c:v>immo95</c:v>
                </c:pt>
                <c:pt idx="308">
                  <c:v>immo95</c:v>
                </c:pt>
                <c:pt idx="309">
                  <c:v>immo95</c:v>
                </c:pt>
                <c:pt idx="310">
                  <c:v>immo95</c:v>
                </c:pt>
                <c:pt idx="311">
                  <c:v>immo95</c:v>
                </c:pt>
                <c:pt idx="312">
                  <c:v>immo95</c:v>
                </c:pt>
                <c:pt idx="313">
                  <c:v>immo95</c:v>
                </c:pt>
                <c:pt idx="314">
                  <c:v>immo95</c:v>
                </c:pt>
                <c:pt idx="315">
                  <c:v>immo95</c:v>
                </c:pt>
                <c:pt idx="316">
                  <c:v>immo95</c:v>
                </c:pt>
                <c:pt idx="317">
                  <c:v>immo95</c:v>
                </c:pt>
                <c:pt idx="318">
                  <c:v>immo95</c:v>
                </c:pt>
                <c:pt idx="319">
                  <c:v>immo95</c:v>
                </c:pt>
                <c:pt idx="320">
                  <c:v>immo95</c:v>
                </c:pt>
                <c:pt idx="321">
                  <c:v>immo95</c:v>
                </c:pt>
                <c:pt idx="322">
                  <c:v>immo95</c:v>
                </c:pt>
                <c:pt idx="323">
                  <c:v>immo95</c:v>
                </c:pt>
                <c:pt idx="324">
                  <c:v>immo95</c:v>
                </c:pt>
                <c:pt idx="325">
                  <c:v>immo95</c:v>
                </c:pt>
                <c:pt idx="326">
                  <c:v>immo95</c:v>
                </c:pt>
                <c:pt idx="327">
                  <c:v>immo95</c:v>
                </c:pt>
                <c:pt idx="328">
                  <c:v>immo95</c:v>
                </c:pt>
                <c:pt idx="329">
                  <c:v>immo95</c:v>
                </c:pt>
                <c:pt idx="330">
                  <c:v>immo95</c:v>
                </c:pt>
                <c:pt idx="331">
                  <c:v>immo95</c:v>
                </c:pt>
                <c:pt idx="332">
                  <c:v>immo95</c:v>
                </c:pt>
                <c:pt idx="333">
                  <c:v>immo95</c:v>
                </c:pt>
                <c:pt idx="334">
                  <c:v>immo95</c:v>
                </c:pt>
                <c:pt idx="335">
                  <c:v>immo95</c:v>
                </c:pt>
                <c:pt idx="336">
                  <c:v>immo95</c:v>
                </c:pt>
                <c:pt idx="337">
                  <c:v>immo95</c:v>
                </c:pt>
                <c:pt idx="338">
                  <c:v>immo95</c:v>
                </c:pt>
                <c:pt idx="339">
                  <c:v>immo95</c:v>
                </c:pt>
                <c:pt idx="340">
                  <c:v>immo95</c:v>
                </c:pt>
                <c:pt idx="341">
                  <c:v>immo95</c:v>
                </c:pt>
                <c:pt idx="342">
                  <c:v>immo95</c:v>
                </c:pt>
                <c:pt idx="343">
                  <c:v>immo95</c:v>
                </c:pt>
                <c:pt idx="344">
                  <c:v>immo95</c:v>
                </c:pt>
                <c:pt idx="345">
                  <c:v>immo95</c:v>
                </c:pt>
                <c:pt idx="346">
                  <c:v>immo95</c:v>
                </c:pt>
                <c:pt idx="347">
                  <c:v>immo95</c:v>
                </c:pt>
                <c:pt idx="348">
                  <c:v>immo95</c:v>
                </c:pt>
                <c:pt idx="349">
                  <c:v>immo95</c:v>
                </c:pt>
                <c:pt idx="350">
                  <c:v>immo95</c:v>
                </c:pt>
                <c:pt idx="351">
                  <c:v>immo95</c:v>
                </c:pt>
                <c:pt idx="352">
                  <c:v>immo95</c:v>
                </c:pt>
                <c:pt idx="353">
                  <c:v>immo95</c:v>
                </c:pt>
                <c:pt idx="354">
                  <c:v>immo95</c:v>
                </c:pt>
                <c:pt idx="355">
                  <c:v>immo95</c:v>
                </c:pt>
                <c:pt idx="356">
                  <c:v>immo95</c:v>
                </c:pt>
                <c:pt idx="357">
                  <c:v>immo95</c:v>
                </c:pt>
                <c:pt idx="358">
                  <c:v>immo95</c:v>
                </c:pt>
                <c:pt idx="359">
                  <c:v>immo95</c:v>
                </c:pt>
                <c:pt idx="360">
                  <c:v>immo95</c:v>
                </c:pt>
                <c:pt idx="361">
                  <c:v>immo95</c:v>
                </c:pt>
                <c:pt idx="362">
                  <c:v>immo95</c:v>
                </c:pt>
                <c:pt idx="363">
                  <c:v>immo95</c:v>
                </c:pt>
                <c:pt idx="364">
                  <c:v>immo95</c:v>
                </c:pt>
                <c:pt idx="365">
                  <c:v>immo95</c:v>
                </c:pt>
                <c:pt idx="366">
                  <c:v>immo95</c:v>
                </c:pt>
                <c:pt idx="367">
                  <c:v>immo95</c:v>
                </c:pt>
                <c:pt idx="368">
                  <c:v>immo95</c:v>
                </c:pt>
                <c:pt idx="369">
                  <c:v>immo95</c:v>
                </c:pt>
                <c:pt idx="370">
                  <c:v>immo95</c:v>
                </c:pt>
                <c:pt idx="371">
                  <c:v>immo95</c:v>
                </c:pt>
                <c:pt idx="372">
                  <c:v>immo95</c:v>
                </c:pt>
                <c:pt idx="373">
                  <c:v>immo95</c:v>
                </c:pt>
                <c:pt idx="374">
                  <c:v>immo95</c:v>
                </c:pt>
                <c:pt idx="375">
                  <c:v>immo95</c:v>
                </c:pt>
                <c:pt idx="376">
                  <c:v>immo95</c:v>
                </c:pt>
                <c:pt idx="377">
                  <c:v>immo95</c:v>
                </c:pt>
                <c:pt idx="378">
                  <c:v>immo95</c:v>
                </c:pt>
                <c:pt idx="379">
                  <c:v>immo95</c:v>
                </c:pt>
                <c:pt idx="380">
                  <c:v>immo95</c:v>
                </c:pt>
                <c:pt idx="381">
                  <c:v>immo95</c:v>
                </c:pt>
                <c:pt idx="382">
                  <c:v>immo95</c:v>
                </c:pt>
                <c:pt idx="383">
                  <c:v>immo95</c:v>
                </c:pt>
                <c:pt idx="384">
                  <c:v>immo95</c:v>
                </c:pt>
                <c:pt idx="385">
                  <c:v>immo95</c:v>
                </c:pt>
                <c:pt idx="386">
                  <c:v>immo95</c:v>
                </c:pt>
                <c:pt idx="387">
                  <c:v>immo95</c:v>
                </c:pt>
                <c:pt idx="388">
                  <c:v>immo95</c:v>
                </c:pt>
                <c:pt idx="389">
                  <c:v>immo95</c:v>
                </c:pt>
                <c:pt idx="390">
                  <c:v>immo95</c:v>
                </c:pt>
                <c:pt idx="391">
                  <c:v>immo95</c:v>
                </c:pt>
                <c:pt idx="392">
                  <c:v>immo95</c:v>
                </c:pt>
                <c:pt idx="393">
                  <c:v>immo95</c:v>
                </c:pt>
                <c:pt idx="394">
                  <c:v>immo95</c:v>
                </c:pt>
                <c:pt idx="395">
                  <c:v>immo95</c:v>
                </c:pt>
                <c:pt idx="396">
                  <c:v>immo95</c:v>
                </c:pt>
                <c:pt idx="397">
                  <c:v>immo95</c:v>
                </c:pt>
                <c:pt idx="398">
                  <c:v>immo95</c:v>
                </c:pt>
                <c:pt idx="399">
                  <c:v>immo95</c:v>
                </c:pt>
                <c:pt idx="400">
                  <c:v>immo95</c:v>
                </c:pt>
                <c:pt idx="401">
                  <c:v>immo95</c:v>
                </c:pt>
                <c:pt idx="402">
                  <c:v>immo95</c:v>
                </c:pt>
                <c:pt idx="403">
                  <c:v>immo95</c:v>
                </c:pt>
                <c:pt idx="404">
                  <c:v>immo95</c:v>
                </c:pt>
                <c:pt idx="405">
                  <c:v>immo95</c:v>
                </c:pt>
                <c:pt idx="406">
                  <c:v>immo95</c:v>
                </c:pt>
                <c:pt idx="407">
                  <c:v>immo95</c:v>
                </c:pt>
                <c:pt idx="408">
                  <c:v>immo95</c:v>
                </c:pt>
                <c:pt idx="409">
                  <c:v>immo95</c:v>
                </c:pt>
                <c:pt idx="410">
                  <c:v>immo95</c:v>
                </c:pt>
                <c:pt idx="411">
                  <c:v>immo95</c:v>
                </c:pt>
              </c:strCache>
            </c:strRef>
          </c:cat>
          <c:val>
            <c:numRef>
              <c:f>Hervé!$B$41:$B$452</c:f>
              <c:numCache>
                <c:formatCode>General</c:formatCode>
                <c:ptCount val="412"/>
                <c:pt idx="44">
                  <c:v>111.69</c:v>
                </c:pt>
                <c:pt idx="45">
                  <c:v>180</c:v>
                </c:pt>
                <c:pt idx="46">
                  <c:v>191.44</c:v>
                </c:pt>
                <c:pt idx="47">
                  <c:v>1206.96</c:v>
                </c:pt>
                <c:pt idx="48">
                  <c:v>111.69</c:v>
                </c:pt>
                <c:pt idx="49">
                  <c:v>180</c:v>
                </c:pt>
                <c:pt idx="50">
                  <c:v>191.44</c:v>
                </c:pt>
                <c:pt idx="51">
                  <c:v>1206.96</c:v>
                </c:pt>
                <c:pt idx="52">
                  <c:v>111.69</c:v>
                </c:pt>
                <c:pt idx="53">
                  <c:v>180</c:v>
                </c:pt>
                <c:pt idx="54">
                  <c:v>191.44</c:v>
                </c:pt>
                <c:pt idx="55">
                  <c:v>1206.96</c:v>
                </c:pt>
                <c:pt idx="56">
                  <c:v>111.69</c:v>
                </c:pt>
                <c:pt idx="57">
                  <c:v>180</c:v>
                </c:pt>
                <c:pt idx="58">
                  <c:v>191.44</c:v>
                </c:pt>
                <c:pt idx="59">
                  <c:v>1206.96</c:v>
                </c:pt>
                <c:pt idx="60">
                  <c:v>111.69</c:v>
                </c:pt>
                <c:pt idx="61">
                  <c:v>180</c:v>
                </c:pt>
                <c:pt idx="62">
                  <c:v>191.44</c:v>
                </c:pt>
                <c:pt idx="63">
                  <c:v>1206.96</c:v>
                </c:pt>
                <c:pt idx="64">
                  <c:v>111.69</c:v>
                </c:pt>
                <c:pt idx="65">
                  <c:v>180</c:v>
                </c:pt>
                <c:pt idx="66">
                  <c:v>191.44</c:v>
                </c:pt>
                <c:pt idx="67">
                  <c:v>1206.96</c:v>
                </c:pt>
                <c:pt idx="68">
                  <c:v>111.69</c:v>
                </c:pt>
                <c:pt idx="69">
                  <c:v>180</c:v>
                </c:pt>
                <c:pt idx="70">
                  <c:v>191.44</c:v>
                </c:pt>
                <c:pt idx="71">
                  <c:v>1206.96</c:v>
                </c:pt>
                <c:pt idx="72">
                  <c:v>111.69</c:v>
                </c:pt>
                <c:pt idx="73">
                  <c:v>180</c:v>
                </c:pt>
                <c:pt idx="74">
                  <c:v>191.44</c:v>
                </c:pt>
                <c:pt idx="75">
                  <c:v>1206.96</c:v>
                </c:pt>
                <c:pt idx="76">
                  <c:v>111.69</c:v>
                </c:pt>
                <c:pt idx="77">
                  <c:v>180</c:v>
                </c:pt>
                <c:pt idx="78">
                  <c:v>191.44</c:v>
                </c:pt>
                <c:pt idx="79">
                  <c:v>1206.96</c:v>
                </c:pt>
                <c:pt idx="80">
                  <c:v>111.69</c:v>
                </c:pt>
                <c:pt idx="81">
                  <c:v>180</c:v>
                </c:pt>
                <c:pt idx="82">
                  <c:v>191.44</c:v>
                </c:pt>
                <c:pt idx="83">
                  <c:v>1206.96</c:v>
                </c:pt>
                <c:pt idx="84">
                  <c:v>111.69</c:v>
                </c:pt>
                <c:pt idx="85">
                  <c:v>180</c:v>
                </c:pt>
                <c:pt idx="86">
                  <c:v>191.44</c:v>
                </c:pt>
                <c:pt idx="87">
                  <c:v>1206.96</c:v>
                </c:pt>
                <c:pt idx="88">
                  <c:v>111.69</c:v>
                </c:pt>
                <c:pt idx="89">
                  <c:v>180</c:v>
                </c:pt>
                <c:pt idx="90">
                  <c:v>191.44</c:v>
                </c:pt>
                <c:pt idx="91">
                  <c:v>1206.96</c:v>
                </c:pt>
                <c:pt idx="92">
                  <c:v>111.69</c:v>
                </c:pt>
                <c:pt idx="93">
                  <c:v>180</c:v>
                </c:pt>
                <c:pt idx="94">
                  <c:v>191.44</c:v>
                </c:pt>
                <c:pt idx="95">
                  <c:v>1206.96</c:v>
                </c:pt>
                <c:pt idx="96">
                  <c:v>111.69</c:v>
                </c:pt>
                <c:pt idx="97">
                  <c:v>180</c:v>
                </c:pt>
                <c:pt idx="98">
                  <c:v>191.44</c:v>
                </c:pt>
                <c:pt idx="99">
                  <c:v>1206.96</c:v>
                </c:pt>
                <c:pt idx="100">
                  <c:v>111.69</c:v>
                </c:pt>
                <c:pt idx="101">
                  <c:v>180</c:v>
                </c:pt>
                <c:pt idx="102">
                  <c:v>191.44</c:v>
                </c:pt>
                <c:pt idx="103">
                  <c:v>1206.96</c:v>
                </c:pt>
                <c:pt idx="104">
                  <c:v>111.69</c:v>
                </c:pt>
                <c:pt idx="105">
                  <c:v>180</c:v>
                </c:pt>
                <c:pt idx="106">
                  <c:v>191.44</c:v>
                </c:pt>
                <c:pt idx="107">
                  <c:v>1206.96</c:v>
                </c:pt>
                <c:pt idx="108">
                  <c:v>111.69</c:v>
                </c:pt>
                <c:pt idx="109">
                  <c:v>180</c:v>
                </c:pt>
                <c:pt idx="110">
                  <c:v>191.44</c:v>
                </c:pt>
                <c:pt idx="111">
                  <c:v>1206.96</c:v>
                </c:pt>
                <c:pt idx="112">
                  <c:v>111.69</c:v>
                </c:pt>
                <c:pt idx="113">
                  <c:v>180</c:v>
                </c:pt>
                <c:pt idx="114">
                  <c:v>191.44</c:v>
                </c:pt>
                <c:pt idx="115">
                  <c:v>1206.96</c:v>
                </c:pt>
                <c:pt idx="116">
                  <c:v>111.69</c:v>
                </c:pt>
                <c:pt idx="117">
                  <c:v>180</c:v>
                </c:pt>
                <c:pt idx="118">
                  <c:v>191.44</c:v>
                </c:pt>
                <c:pt idx="119">
                  <c:v>1206.96</c:v>
                </c:pt>
                <c:pt idx="120">
                  <c:v>111.69</c:v>
                </c:pt>
                <c:pt idx="121">
                  <c:v>180</c:v>
                </c:pt>
                <c:pt idx="122">
                  <c:v>191.44</c:v>
                </c:pt>
                <c:pt idx="123">
                  <c:v>1206.96</c:v>
                </c:pt>
                <c:pt idx="124">
                  <c:v>111.69</c:v>
                </c:pt>
                <c:pt idx="125">
                  <c:v>180</c:v>
                </c:pt>
                <c:pt idx="126">
                  <c:v>191.44</c:v>
                </c:pt>
                <c:pt idx="127">
                  <c:v>1206.96</c:v>
                </c:pt>
                <c:pt idx="128">
                  <c:v>111.69</c:v>
                </c:pt>
                <c:pt idx="129">
                  <c:v>180</c:v>
                </c:pt>
                <c:pt idx="130">
                  <c:v>191.44</c:v>
                </c:pt>
                <c:pt idx="131">
                  <c:v>1206.96</c:v>
                </c:pt>
                <c:pt idx="132">
                  <c:v>111.69</c:v>
                </c:pt>
                <c:pt idx="133">
                  <c:v>180</c:v>
                </c:pt>
                <c:pt idx="134">
                  <c:v>191.44</c:v>
                </c:pt>
                <c:pt idx="135">
                  <c:v>1206.96</c:v>
                </c:pt>
                <c:pt idx="136">
                  <c:v>111.69</c:v>
                </c:pt>
                <c:pt idx="137">
                  <c:v>180</c:v>
                </c:pt>
                <c:pt idx="138">
                  <c:v>191.44</c:v>
                </c:pt>
                <c:pt idx="139">
                  <c:v>1206.96</c:v>
                </c:pt>
                <c:pt idx="140">
                  <c:v>111.69</c:v>
                </c:pt>
                <c:pt idx="141">
                  <c:v>180</c:v>
                </c:pt>
                <c:pt idx="142">
                  <c:v>191.44</c:v>
                </c:pt>
                <c:pt idx="143">
                  <c:v>1206.96</c:v>
                </c:pt>
                <c:pt idx="144">
                  <c:v>111.69</c:v>
                </c:pt>
                <c:pt idx="145">
                  <c:v>180</c:v>
                </c:pt>
                <c:pt idx="146">
                  <c:v>191.44</c:v>
                </c:pt>
                <c:pt idx="147">
                  <c:v>1206.96</c:v>
                </c:pt>
                <c:pt idx="148">
                  <c:v>111.69</c:v>
                </c:pt>
                <c:pt idx="149">
                  <c:v>180</c:v>
                </c:pt>
                <c:pt idx="150">
                  <c:v>191.44</c:v>
                </c:pt>
                <c:pt idx="151">
                  <c:v>1206.96</c:v>
                </c:pt>
                <c:pt idx="152">
                  <c:v>111.69</c:v>
                </c:pt>
                <c:pt idx="153">
                  <c:v>180</c:v>
                </c:pt>
                <c:pt idx="154">
                  <c:v>191.44</c:v>
                </c:pt>
                <c:pt idx="155">
                  <c:v>1206.96</c:v>
                </c:pt>
                <c:pt idx="156">
                  <c:v>111.69</c:v>
                </c:pt>
                <c:pt idx="157">
                  <c:v>180</c:v>
                </c:pt>
                <c:pt idx="158">
                  <c:v>191.44</c:v>
                </c:pt>
                <c:pt idx="159">
                  <c:v>1206.96</c:v>
                </c:pt>
                <c:pt idx="160">
                  <c:v>111.69</c:v>
                </c:pt>
                <c:pt idx="161">
                  <c:v>180</c:v>
                </c:pt>
                <c:pt idx="162">
                  <c:v>191.44</c:v>
                </c:pt>
                <c:pt idx="163">
                  <c:v>1206.96</c:v>
                </c:pt>
                <c:pt idx="164">
                  <c:v>111.69</c:v>
                </c:pt>
                <c:pt idx="165">
                  <c:v>180</c:v>
                </c:pt>
                <c:pt idx="166">
                  <c:v>191.44</c:v>
                </c:pt>
                <c:pt idx="167">
                  <c:v>1206.96</c:v>
                </c:pt>
                <c:pt idx="168">
                  <c:v>111.69</c:v>
                </c:pt>
                <c:pt idx="169">
                  <c:v>180</c:v>
                </c:pt>
                <c:pt idx="170">
                  <c:v>191.44</c:v>
                </c:pt>
                <c:pt idx="171">
                  <c:v>1206.96</c:v>
                </c:pt>
                <c:pt idx="172">
                  <c:v>111.69</c:v>
                </c:pt>
                <c:pt idx="173">
                  <c:v>180</c:v>
                </c:pt>
                <c:pt idx="174">
                  <c:v>191.44</c:v>
                </c:pt>
                <c:pt idx="175">
                  <c:v>1206.96</c:v>
                </c:pt>
                <c:pt idx="176">
                  <c:v>111.69</c:v>
                </c:pt>
                <c:pt idx="177">
                  <c:v>180</c:v>
                </c:pt>
                <c:pt idx="178">
                  <c:v>191.44</c:v>
                </c:pt>
                <c:pt idx="179">
                  <c:v>1206.96</c:v>
                </c:pt>
                <c:pt idx="180">
                  <c:v>111.69</c:v>
                </c:pt>
                <c:pt idx="181">
                  <c:v>180</c:v>
                </c:pt>
                <c:pt idx="182">
                  <c:v>191.44</c:v>
                </c:pt>
                <c:pt idx="183">
                  <c:v>1206.96</c:v>
                </c:pt>
                <c:pt idx="184">
                  <c:v>111.69</c:v>
                </c:pt>
                <c:pt idx="185">
                  <c:v>180</c:v>
                </c:pt>
                <c:pt idx="186">
                  <c:v>191.44</c:v>
                </c:pt>
                <c:pt idx="187">
                  <c:v>1206.96</c:v>
                </c:pt>
                <c:pt idx="188">
                  <c:v>180</c:v>
                </c:pt>
                <c:pt idx="189">
                  <c:v>191.44</c:v>
                </c:pt>
                <c:pt idx="190">
                  <c:v>1206.96</c:v>
                </c:pt>
                <c:pt idx="191">
                  <c:v>180</c:v>
                </c:pt>
                <c:pt idx="192">
                  <c:v>191.44</c:v>
                </c:pt>
                <c:pt idx="193">
                  <c:v>1206.96</c:v>
                </c:pt>
                <c:pt idx="194">
                  <c:v>180</c:v>
                </c:pt>
                <c:pt idx="195">
                  <c:v>191.44</c:v>
                </c:pt>
                <c:pt idx="196">
                  <c:v>1206.96</c:v>
                </c:pt>
                <c:pt idx="197">
                  <c:v>180</c:v>
                </c:pt>
                <c:pt idx="198">
                  <c:v>191.44</c:v>
                </c:pt>
                <c:pt idx="199">
                  <c:v>1206.96</c:v>
                </c:pt>
                <c:pt idx="200">
                  <c:v>180</c:v>
                </c:pt>
                <c:pt idx="201">
                  <c:v>191.44</c:v>
                </c:pt>
                <c:pt idx="202">
                  <c:v>1206.96</c:v>
                </c:pt>
                <c:pt idx="203">
                  <c:v>180</c:v>
                </c:pt>
                <c:pt idx="204">
                  <c:v>191.44</c:v>
                </c:pt>
                <c:pt idx="205">
                  <c:v>1206.96</c:v>
                </c:pt>
                <c:pt idx="206">
                  <c:v>180</c:v>
                </c:pt>
                <c:pt idx="207">
                  <c:v>191.44</c:v>
                </c:pt>
                <c:pt idx="208">
                  <c:v>1206.96</c:v>
                </c:pt>
                <c:pt idx="209">
                  <c:v>180</c:v>
                </c:pt>
                <c:pt idx="210">
                  <c:v>191.44</c:v>
                </c:pt>
                <c:pt idx="211">
                  <c:v>1206.96</c:v>
                </c:pt>
                <c:pt idx="212">
                  <c:v>180</c:v>
                </c:pt>
                <c:pt idx="213">
                  <c:v>191.44</c:v>
                </c:pt>
                <c:pt idx="214">
                  <c:v>1206.96</c:v>
                </c:pt>
                <c:pt idx="215">
                  <c:v>180</c:v>
                </c:pt>
                <c:pt idx="216">
                  <c:v>191.44</c:v>
                </c:pt>
                <c:pt idx="217">
                  <c:v>1206.96</c:v>
                </c:pt>
                <c:pt idx="218">
                  <c:v>180</c:v>
                </c:pt>
                <c:pt idx="219">
                  <c:v>191.44</c:v>
                </c:pt>
                <c:pt idx="220">
                  <c:v>1206.96</c:v>
                </c:pt>
                <c:pt idx="221">
                  <c:v>180</c:v>
                </c:pt>
                <c:pt idx="222">
                  <c:v>191.44</c:v>
                </c:pt>
                <c:pt idx="223">
                  <c:v>1206.96</c:v>
                </c:pt>
                <c:pt idx="224">
                  <c:v>180</c:v>
                </c:pt>
                <c:pt idx="225">
                  <c:v>191.44</c:v>
                </c:pt>
                <c:pt idx="226">
                  <c:v>1206.96</c:v>
                </c:pt>
                <c:pt idx="227">
                  <c:v>180</c:v>
                </c:pt>
                <c:pt idx="228">
                  <c:v>191.44</c:v>
                </c:pt>
                <c:pt idx="229">
                  <c:v>1206.96</c:v>
                </c:pt>
                <c:pt idx="230">
                  <c:v>180</c:v>
                </c:pt>
                <c:pt idx="231">
                  <c:v>191.44</c:v>
                </c:pt>
                <c:pt idx="232">
                  <c:v>1206.96</c:v>
                </c:pt>
                <c:pt idx="233">
                  <c:v>180</c:v>
                </c:pt>
                <c:pt idx="234">
                  <c:v>191.44</c:v>
                </c:pt>
                <c:pt idx="235">
                  <c:v>1206.96</c:v>
                </c:pt>
                <c:pt idx="236">
                  <c:v>180</c:v>
                </c:pt>
                <c:pt idx="237">
                  <c:v>191.44</c:v>
                </c:pt>
                <c:pt idx="238">
                  <c:v>1206.96</c:v>
                </c:pt>
                <c:pt idx="239">
                  <c:v>180</c:v>
                </c:pt>
                <c:pt idx="240">
                  <c:v>191.44</c:v>
                </c:pt>
                <c:pt idx="241">
                  <c:v>1206.96</c:v>
                </c:pt>
                <c:pt idx="242">
                  <c:v>180</c:v>
                </c:pt>
                <c:pt idx="243">
                  <c:v>191.44</c:v>
                </c:pt>
                <c:pt idx="244">
                  <c:v>1206.96</c:v>
                </c:pt>
                <c:pt idx="245">
                  <c:v>180</c:v>
                </c:pt>
                <c:pt idx="246">
                  <c:v>191.44</c:v>
                </c:pt>
                <c:pt idx="247">
                  <c:v>1206.96</c:v>
                </c:pt>
                <c:pt idx="248">
                  <c:v>180</c:v>
                </c:pt>
                <c:pt idx="249">
                  <c:v>191.44</c:v>
                </c:pt>
                <c:pt idx="250">
                  <c:v>1206.96</c:v>
                </c:pt>
                <c:pt idx="251">
                  <c:v>180</c:v>
                </c:pt>
                <c:pt idx="252">
                  <c:v>191.44</c:v>
                </c:pt>
                <c:pt idx="253">
                  <c:v>1206.96</c:v>
                </c:pt>
                <c:pt idx="254">
                  <c:v>180</c:v>
                </c:pt>
                <c:pt idx="255">
                  <c:v>191.44</c:v>
                </c:pt>
                <c:pt idx="256">
                  <c:v>1206.96</c:v>
                </c:pt>
                <c:pt idx="257">
                  <c:v>180</c:v>
                </c:pt>
                <c:pt idx="258">
                  <c:v>191.44</c:v>
                </c:pt>
                <c:pt idx="259">
                  <c:v>1206.96</c:v>
                </c:pt>
                <c:pt idx="260">
                  <c:v>191.44</c:v>
                </c:pt>
                <c:pt idx="261">
                  <c:v>1206.96</c:v>
                </c:pt>
                <c:pt idx="262">
                  <c:v>191.44</c:v>
                </c:pt>
                <c:pt idx="263">
                  <c:v>1206.96</c:v>
                </c:pt>
                <c:pt idx="264">
                  <c:v>191.44</c:v>
                </c:pt>
                <c:pt idx="265">
                  <c:v>1206.96</c:v>
                </c:pt>
                <c:pt idx="266">
                  <c:v>191.44</c:v>
                </c:pt>
                <c:pt idx="267">
                  <c:v>1206.96</c:v>
                </c:pt>
                <c:pt idx="268">
                  <c:v>191.44</c:v>
                </c:pt>
                <c:pt idx="269">
                  <c:v>1206.96</c:v>
                </c:pt>
                <c:pt idx="270">
                  <c:v>191.44</c:v>
                </c:pt>
                <c:pt idx="271">
                  <c:v>1206.96</c:v>
                </c:pt>
                <c:pt idx="272">
                  <c:v>191.44</c:v>
                </c:pt>
                <c:pt idx="273">
                  <c:v>1206.96</c:v>
                </c:pt>
                <c:pt idx="274">
                  <c:v>191.44</c:v>
                </c:pt>
                <c:pt idx="275">
                  <c:v>1206.96</c:v>
                </c:pt>
                <c:pt idx="276">
                  <c:v>191.44</c:v>
                </c:pt>
                <c:pt idx="277">
                  <c:v>1206.96</c:v>
                </c:pt>
                <c:pt idx="278">
                  <c:v>191.44</c:v>
                </c:pt>
                <c:pt idx="279">
                  <c:v>1206.96</c:v>
                </c:pt>
                <c:pt idx="280">
                  <c:v>191.44</c:v>
                </c:pt>
                <c:pt idx="281">
                  <c:v>1206.96</c:v>
                </c:pt>
                <c:pt idx="282">
                  <c:v>191.44</c:v>
                </c:pt>
                <c:pt idx="283">
                  <c:v>1206.96</c:v>
                </c:pt>
                <c:pt idx="284">
                  <c:v>191.44</c:v>
                </c:pt>
                <c:pt idx="285">
                  <c:v>1206.96</c:v>
                </c:pt>
                <c:pt idx="286">
                  <c:v>191.44</c:v>
                </c:pt>
                <c:pt idx="287">
                  <c:v>1206.96</c:v>
                </c:pt>
                <c:pt idx="288">
                  <c:v>191.44</c:v>
                </c:pt>
                <c:pt idx="289">
                  <c:v>1206.96</c:v>
                </c:pt>
                <c:pt idx="290">
                  <c:v>191.44</c:v>
                </c:pt>
                <c:pt idx="291">
                  <c:v>1206.96</c:v>
                </c:pt>
                <c:pt idx="292">
                  <c:v>191.44</c:v>
                </c:pt>
                <c:pt idx="293">
                  <c:v>1206.96</c:v>
                </c:pt>
                <c:pt idx="294">
                  <c:v>191.44</c:v>
                </c:pt>
                <c:pt idx="295">
                  <c:v>1206.96</c:v>
                </c:pt>
                <c:pt idx="296">
                  <c:v>191.44</c:v>
                </c:pt>
                <c:pt idx="297">
                  <c:v>1206.96</c:v>
                </c:pt>
                <c:pt idx="298">
                  <c:v>191.44</c:v>
                </c:pt>
                <c:pt idx="299">
                  <c:v>1206.96</c:v>
                </c:pt>
                <c:pt idx="300">
                  <c:v>191.44</c:v>
                </c:pt>
                <c:pt idx="301">
                  <c:v>1206.96</c:v>
                </c:pt>
                <c:pt idx="302">
                  <c:v>1206.96</c:v>
                </c:pt>
                <c:pt idx="303">
                  <c:v>1206.96</c:v>
                </c:pt>
                <c:pt idx="304">
                  <c:v>1206.96</c:v>
                </c:pt>
                <c:pt idx="305">
                  <c:v>1206.96</c:v>
                </c:pt>
                <c:pt idx="306">
                  <c:v>1206.96</c:v>
                </c:pt>
                <c:pt idx="307">
                  <c:v>1206.96</c:v>
                </c:pt>
                <c:pt idx="308">
                  <c:v>1206.96</c:v>
                </c:pt>
                <c:pt idx="309">
                  <c:v>1206.96</c:v>
                </c:pt>
                <c:pt idx="310">
                  <c:v>1206.96</c:v>
                </c:pt>
                <c:pt idx="311">
                  <c:v>1206.96</c:v>
                </c:pt>
                <c:pt idx="312">
                  <c:v>1206.96</c:v>
                </c:pt>
                <c:pt idx="313">
                  <c:v>1206.96</c:v>
                </c:pt>
                <c:pt idx="314">
                  <c:v>1206.96</c:v>
                </c:pt>
                <c:pt idx="315">
                  <c:v>1206.96</c:v>
                </c:pt>
                <c:pt idx="316">
                  <c:v>1206.96</c:v>
                </c:pt>
                <c:pt idx="317">
                  <c:v>1206.96</c:v>
                </c:pt>
                <c:pt idx="318">
                  <c:v>1206.96</c:v>
                </c:pt>
                <c:pt idx="319">
                  <c:v>1206.96</c:v>
                </c:pt>
                <c:pt idx="320">
                  <c:v>1206.96</c:v>
                </c:pt>
                <c:pt idx="321">
                  <c:v>1206.96</c:v>
                </c:pt>
                <c:pt idx="322">
                  <c:v>1206.96</c:v>
                </c:pt>
                <c:pt idx="323">
                  <c:v>1206.96</c:v>
                </c:pt>
                <c:pt idx="324">
                  <c:v>1206.96</c:v>
                </c:pt>
                <c:pt idx="325">
                  <c:v>1206.96</c:v>
                </c:pt>
                <c:pt idx="326">
                  <c:v>1206.96</c:v>
                </c:pt>
                <c:pt idx="327">
                  <c:v>1206.96</c:v>
                </c:pt>
                <c:pt idx="328">
                  <c:v>1206.96</c:v>
                </c:pt>
                <c:pt idx="329">
                  <c:v>1206.96</c:v>
                </c:pt>
                <c:pt idx="330">
                  <c:v>1206.96</c:v>
                </c:pt>
                <c:pt idx="331">
                  <c:v>1206.96</c:v>
                </c:pt>
                <c:pt idx="332">
                  <c:v>1206.96</c:v>
                </c:pt>
                <c:pt idx="333">
                  <c:v>1206.96</c:v>
                </c:pt>
                <c:pt idx="334">
                  <c:v>1206.96</c:v>
                </c:pt>
                <c:pt idx="335">
                  <c:v>1206.96</c:v>
                </c:pt>
                <c:pt idx="336">
                  <c:v>1206.96</c:v>
                </c:pt>
                <c:pt idx="337">
                  <c:v>1206.96</c:v>
                </c:pt>
                <c:pt idx="338">
                  <c:v>1206.96</c:v>
                </c:pt>
                <c:pt idx="339">
                  <c:v>1206.96</c:v>
                </c:pt>
                <c:pt idx="340">
                  <c:v>1206.96</c:v>
                </c:pt>
                <c:pt idx="341">
                  <c:v>1206.96</c:v>
                </c:pt>
                <c:pt idx="342">
                  <c:v>1206.96</c:v>
                </c:pt>
                <c:pt idx="343">
                  <c:v>1206.96</c:v>
                </c:pt>
                <c:pt idx="344">
                  <c:v>1206.96</c:v>
                </c:pt>
                <c:pt idx="345">
                  <c:v>1206.96</c:v>
                </c:pt>
                <c:pt idx="346">
                  <c:v>1206.96</c:v>
                </c:pt>
                <c:pt idx="347">
                  <c:v>1206.96</c:v>
                </c:pt>
                <c:pt idx="348">
                  <c:v>1206.96</c:v>
                </c:pt>
                <c:pt idx="349">
                  <c:v>1206.96</c:v>
                </c:pt>
                <c:pt idx="350">
                  <c:v>1206.96</c:v>
                </c:pt>
                <c:pt idx="351">
                  <c:v>1206.96</c:v>
                </c:pt>
                <c:pt idx="352">
                  <c:v>1206.96</c:v>
                </c:pt>
                <c:pt idx="353">
                  <c:v>1206.96</c:v>
                </c:pt>
                <c:pt idx="354">
                  <c:v>1206.96</c:v>
                </c:pt>
                <c:pt idx="355">
                  <c:v>1206.96</c:v>
                </c:pt>
                <c:pt idx="356">
                  <c:v>1206.96</c:v>
                </c:pt>
                <c:pt idx="357">
                  <c:v>1206.96</c:v>
                </c:pt>
                <c:pt idx="358">
                  <c:v>1206.96</c:v>
                </c:pt>
                <c:pt idx="359">
                  <c:v>1206.96</c:v>
                </c:pt>
                <c:pt idx="360">
                  <c:v>1206.96</c:v>
                </c:pt>
                <c:pt idx="361">
                  <c:v>1206.96</c:v>
                </c:pt>
                <c:pt idx="362">
                  <c:v>1206.96</c:v>
                </c:pt>
                <c:pt idx="363">
                  <c:v>1206.96</c:v>
                </c:pt>
                <c:pt idx="364">
                  <c:v>1206.96</c:v>
                </c:pt>
                <c:pt idx="365">
                  <c:v>1206.96</c:v>
                </c:pt>
                <c:pt idx="366">
                  <c:v>1206.96</c:v>
                </c:pt>
                <c:pt idx="367">
                  <c:v>1206.96</c:v>
                </c:pt>
                <c:pt idx="368">
                  <c:v>1206.96</c:v>
                </c:pt>
                <c:pt idx="369">
                  <c:v>1206.96</c:v>
                </c:pt>
                <c:pt idx="370">
                  <c:v>1206.96</c:v>
                </c:pt>
                <c:pt idx="371">
                  <c:v>1206.96</c:v>
                </c:pt>
                <c:pt idx="372">
                  <c:v>1206.96</c:v>
                </c:pt>
                <c:pt idx="373">
                  <c:v>1206.96</c:v>
                </c:pt>
                <c:pt idx="374">
                  <c:v>1206.96</c:v>
                </c:pt>
                <c:pt idx="375">
                  <c:v>1206.96</c:v>
                </c:pt>
                <c:pt idx="376">
                  <c:v>1206.96</c:v>
                </c:pt>
                <c:pt idx="377">
                  <c:v>1206.96</c:v>
                </c:pt>
                <c:pt idx="378">
                  <c:v>1206.96</c:v>
                </c:pt>
                <c:pt idx="379">
                  <c:v>1206.96</c:v>
                </c:pt>
                <c:pt idx="380">
                  <c:v>1206.96</c:v>
                </c:pt>
                <c:pt idx="381">
                  <c:v>1206.96</c:v>
                </c:pt>
                <c:pt idx="382">
                  <c:v>1206.96</c:v>
                </c:pt>
                <c:pt idx="383">
                  <c:v>1206.96</c:v>
                </c:pt>
                <c:pt idx="384">
                  <c:v>1206.96</c:v>
                </c:pt>
                <c:pt idx="385">
                  <c:v>1206.96</c:v>
                </c:pt>
                <c:pt idx="386">
                  <c:v>1206.96</c:v>
                </c:pt>
                <c:pt idx="387">
                  <c:v>1206.96</c:v>
                </c:pt>
                <c:pt idx="388">
                  <c:v>1206.96</c:v>
                </c:pt>
                <c:pt idx="389">
                  <c:v>1206.96</c:v>
                </c:pt>
                <c:pt idx="390">
                  <c:v>1206.96</c:v>
                </c:pt>
                <c:pt idx="391">
                  <c:v>1206.96</c:v>
                </c:pt>
                <c:pt idx="392">
                  <c:v>1206.96</c:v>
                </c:pt>
                <c:pt idx="393">
                  <c:v>1206.96</c:v>
                </c:pt>
                <c:pt idx="394">
                  <c:v>1206.96</c:v>
                </c:pt>
                <c:pt idx="395">
                  <c:v>1206.96</c:v>
                </c:pt>
                <c:pt idx="396">
                  <c:v>1206.96</c:v>
                </c:pt>
                <c:pt idx="397">
                  <c:v>1206.96</c:v>
                </c:pt>
                <c:pt idx="398">
                  <c:v>1206.96</c:v>
                </c:pt>
                <c:pt idx="399">
                  <c:v>1206.96</c:v>
                </c:pt>
                <c:pt idx="400">
                  <c:v>1206.96</c:v>
                </c:pt>
                <c:pt idx="401">
                  <c:v>1206.96</c:v>
                </c:pt>
                <c:pt idx="402">
                  <c:v>1206.96</c:v>
                </c:pt>
                <c:pt idx="403">
                  <c:v>1206.96</c:v>
                </c:pt>
                <c:pt idx="404">
                  <c:v>1206.96</c:v>
                </c:pt>
                <c:pt idx="405">
                  <c:v>1206.96</c:v>
                </c:pt>
                <c:pt idx="406">
                  <c:v>1206.96</c:v>
                </c:pt>
                <c:pt idx="407">
                  <c:v>1206.96</c:v>
                </c:pt>
                <c:pt idx="408">
                  <c:v>1206.96</c:v>
                </c:pt>
                <c:pt idx="409">
                  <c:v>1206.96</c:v>
                </c:pt>
                <c:pt idx="410">
                  <c:v>1206.96</c:v>
                </c:pt>
                <c:pt idx="411">
                  <c:v>1206.96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A-412B-BA85-2FADAC08DE88}"/>
            </c:ext>
          </c:extLst>
        </c:ser>
        <c:ser>
          <c:idx val="1"/>
          <c:order val="1"/>
          <c:tx>
            <c:strRef>
              <c:f>Hervé!$C$40</c:f>
              <c:strCache>
                <c:ptCount val="1"/>
                <c:pt idx="0">
                  <c:v>Credit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Hervé!$A$41:$A$452</c:f>
              <c:strCache>
                <c:ptCount val="412"/>
                <c:pt idx="44">
                  <c:v>Conso5k</c:v>
                </c:pt>
                <c:pt idx="45">
                  <c:v>revolving</c:v>
                </c:pt>
                <c:pt idx="46">
                  <c:v>conso15k</c:v>
                </c:pt>
                <c:pt idx="47">
                  <c:v>immo95</c:v>
                </c:pt>
                <c:pt idx="48">
                  <c:v>Conso5k</c:v>
                </c:pt>
                <c:pt idx="49">
                  <c:v>revolving</c:v>
                </c:pt>
                <c:pt idx="50">
                  <c:v>conso15k</c:v>
                </c:pt>
                <c:pt idx="51">
                  <c:v>immo95</c:v>
                </c:pt>
                <c:pt idx="52">
                  <c:v>Conso5k</c:v>
                </c:pt>
                <c:pt idx="53">
                  <c:v>revolving</c:v>
                </c:pt>
                <c:pt idx="54">
                  <c:v>conso15k</c:v>
                </c:pt>
                <c:pt idx="55">
                  <c:v>immo95</c:v>
                </c:pt>
                <c:pt idx="56">
                  <c:v>Conso5k</c:v>
                </c:pt>
                <c:pt idx="57">
                  <c:v>revolving</c:v>
                </c:pt>
                <c:pt idx="58">
                  <c:v>conso15k</c:v>
                </c:pt>
                <c:pt idx="59">
                  <c:v>immo95</c:v>
                </c:pt>
                <c:pt idx="60">
                  <c:v>Conso5k</c:v>
                </c:pt>
                <c:pt idx="61">
                  <c:v>revolving</c:v>
                </c:pt>
                <c:pt idx="62">
                  <c:v>conso15k</c:v>
                </c:pt>
                <c:pt idx="63">
                  <c:v>immo95</c:v>
                </c:pt>
                <c:pt idx="64">
                  <c:v>Conso5k</c:v>
                </c:pt>
                <c:pt idx="65">
                  <c:v>revolving</c:v>
                </c:pt>
                <c:pt idx="66">
                  <c:v>conso15k</c:v>
                </c:pt>
                <c:pt idx="67">
                  <c:v>immo95</c:v>
                </c:pt>
                <c:pt idx="68">
                  <c:v>Conso5k</c:v>
                </c:pt>
                <c:pt idx="69">
                  <c:v>revolving</c:v>
                </c:pt>
                <c:pt idx="70">
                  <c:v>conso15k</c:v>
                </c:pt>
                <c:pt idx="71">
                  <c:v>immo95</c:v>
                </c:pt>
                <c:pt idx="72">
                  <c:v>Conso5k</c:v>
                </c:pt>
                <c:pt idx="73">
                  <c:v>revolving</c:v>
                </c:pt>
                <c:pt idx="74">
                  <c:v>conso15k</c:v>
                </c:pt>
                <c:pt idx="75">
                  <c:v>immo95</c:v>
                </c:pt>
                <c:pt idx="76">
                  <c:v>Conso5k</c:v>
                </c:pt>
                <c:pt idx="77">
                  <c:v>revolving</c:v>
                </c:pt>
                <c:pt idx="78">
                  <c:v>conso15k</c:v>
                </c:pt>
                <c:pt idx="79">
                  <c:v>immo95</c:v>
                </c:pt>
                <c:pt idx="80">
                  <c:v>Conso5k</c:v>
                </c:pt>
                <c:pt idx="81">
                  <c:v>revolving</c:v>
                </c:pt>
                <c:pt idx="82">
                  <c:v>conso15k</c:v>
                </c:pt>
                <c:pt idx="83">
                  <c:v>immo95</c:v>
                </c:pt>
                <c:pt idx="84">
                  <c:v>Conso5k</c:v>
                </c:pt>
                <c:pt idx="85">
                  <c:v>revolving</c:v>
                </c:pt>
                <c:pt idx="86">
                  <c:v>conso15k</c:v>
                </c:pt>
                <c:pt idx="87">
                  <c:v>immo95</c:v>
                </c:pt>
                <c:pt idx="88">
                  <c:v>Conso5k</c:v>
                </c:pt>
                <c:pt idx="89">
                  <c:v>revolving</c:v>
                </c:pt>
                <c:pt idx="90">
                  <c:v>conso15k</c:v>
                </c:pt>
                <c:pt idx="91">
                  <c:v>immo95</c:v>
                </c:pt>
                <c:pt idx="92">
                  <c:v>Conso5k</c:v>
                </c:pt>
                <c:pt idx="93">
                  <c:v>revolving</c:v>
                </c:pt>
                <c:pt idx="94">
                  <c:v>conso15k</c:v>
                </c:pt>
                <c:pt idx="95">
                  <c:v>immo95</c:v>
                </c:pt>
                <c:pt idx="96">
                  <c:v>Conso5k</c:v>
                </c:pt>
                <c:pt idx="97">
                  <c:v>revolving</c:v>
                </c:pt>
                <c:pt idx="98">
                  <c:v>conso15k</c:v>
                </c:pt>
                <c:pt idx="99">
                  <c:v>immo95</c:v>
                </c:pt>
                <c:pt idx="100">
                  <c:v>Conso5k</c:v>
                </c:pt>
                <c:pt idx="101">
                  <c:v>revolving</c:v>
                </c:pt>
                <c:pt idx="102">
                  <c:v>conso15k</c:v>
                </c:pt>
                <c:pt idx="103">
                  <c:v>immo95</c:v>
                </c:pt>
                <c:pt idx="104">
                  <c:v>Conso5k</c:v>
                </c:pt>
                <c:pt idx="105">
                  <c:v>revolving</c:v>
                </c:pt>
                <c:pt idx="106">
                  <c:v>conso15k</c:v>
                </c:pt>
                <c:pt idx="107">
                  <c:v>immo95</c:v>
                </c:pt>
                <c:pt idx="108">
                  <c:v>Conso5k</c:v>
                </c:pt>
                <c:pt idx="109">
                  <c:v>revolving</c:v>
                </c:pt>
                <c:pt idx="110">
                  <c:v>conso15k</c:v>
                </c:pt>
                <c:pt idx="111">
                  <c:v>immo95</c:v>
                </c:pt>
                <c:pt idx="112">
                  <c:v>Conso5k</c:v>
                </c:pt>
                <c:pt idx="113">
                  <c:v>revolving</c:v>
                </c:pt>
                <c:pt idx="114">
                  <c:v>conso15k</c:v>
                </c:pt>
                <c:pt idx="115">
                  <c:v>immo95</c:v>
                </c:pt>
                <c:pt idx="116">
                  <c:v>Conso5k</c:v>
                </c:pt>
                <c:pt idx="117">
                  <c:v>revolving</c:v>
                </c:pt>
                <c:pt idx="118">
                  <c:v>conso15k</c:v>
                </c:pt>
                <c:pt idx="119">
                  <c:v>immo95</c:v>
                </c:pt>
                <c:pt idx="120">
                  <c:v>Conso5k</c:v>
                </c:pt>
                <c:pt idx="121">
                  <c:v>revolving</c:v>
                </c:pt>
                <c:pt idx="122">
                  <c:v>conso15k</c:v>
                </c:pt>
                <c:pt idx="123">
                  <c:v>immo95</c:v>
                </c:pt>
                <c:pt idx="124">
                  <c:v>Conso5k</c:v>
                </c:pt>
                <c:pt idx="125">
                  <c:v>revolving</c:v>
                </c:pt>
                <c:pt idx="126">
                  <c:v>conso15k</c:v>
                </c:pt>
                <c:pt idx="127">
                  <c:v>immo95</c:v>
                </c:pt>
                <c:pt idx="128">
                  <c:v>Conso5k</c:v>
                </c:pt>
                <c:pt idx="129">
                  <c:v>revolving</c:v>
                </c:pt>
                <c:pt idx="130">
                  <c:v>conso15k</c:v>
                </c:pt>
                <c:pt idx="131">
                  <c:v>immo95</c:v>
                </c:pt>
                <c:pt idx="132">
                  <c:v>Conso5k</c:v>
                </c:pt>
                <c:pt idx="133">
                  <c:v>revolving</c:v>
                </c:pt>
                <c:pt idx="134">
                  <c:v>conso15k</c:v>
                </c:pt>
                <c:pt idx="135">
                  <c:v>immo95</c:v>
                </c:pt>
                <c:pt idx="136">
                  <c:v>Conso5k</c:v>
                </c:pt>
                <c:pt idx="137">
                  <c:v>revolving</c:v>
                </c:pt>
                <c:pt idx="138">
                  <c:v>conso15k</c:v>
                </c:pt>
                <c:pt idx="139">
                  <c:v>immo95</c:v>
                </c:pt>
                <c:pt idx="140">
                  <c:v>Conso5k</c:v>
                </c:pt>
                <c:pt idx="141">
                  <c:v>revolving</c:v>
                </c:pt>
                <c:pt idx="142">
                  <c:v>conso15k</c:v>
                </c:pt>
                <c:pt idx="143">
                  <c:v>immo95</c:v>
                </c:pt>
                <c:pt idx="144">
                  <c:v>Conso5k</c:v>
                </c:pt>
                <c:pt idx="145">
                  <c:v>revolving</c:v>
                </c:pt>
                <c:pt idx="146">
                  <c:v>conso15k</c:v>
                </c:pt>
                <c:pt idx="147">
                  <c:v>immo95</c:v>
                </c:pt>
                <c:pt idx="148">
                  <c:v>Conso5k</c:v>
                </c:pt>
                <c:pt idx="149">
                  <c:v>revolving</c:v>
                </c:pt>
                <c:pt idx="150">
                  <c:v>conso15k</c:v>
                </c:pt>
                <c:pt idx="151">
                  <c:v>immo95</c:v>
                </c:pt>
                <c:pt idx="152">
                  <c:v>Conso5k</c:v>
                </c:pt>
                <c:pt idx="153">
                  <c:v>revolving</c:v>
                </c:pt>
                <c:pt idx="154">
                  <c:v>conso15k</c:v>
                </c:pt>
                <c:pt idx="155">
                  <c:v>immo95</c:v>
                </c:pt>
                <c:pt idx="156">
                  <c:v>Conso5k</c:v>
                </c:pt>
                <c:pt idx="157">
                  <c:v>revolving</c:v>
                </c:pt>
                <c:pt idx="158">
                  <c:v>conso15k</c:v>
                </c:pt>
                <c:pt idx="159">
                  <c:v>immo95</c:v>
                </c:pt>
                <c:pt idx="160">
                  <c:v>Conso5k</c:v>
                </c:pt>
                <c:pt idx="161">
                  <c:v>revolving</c:v>
                </c:pt>
                <c:pt idx="162">
                  <c:v>conso15k</c:v>
                </c:pt>
                <c:pt idx="163">
                  <c:v>immo95</c:v>
                </c:pt>
                <c:pt idx="164">
                  <c:v>Conso5k</c:v>
                </c:pt>
                <c:pt idx="165">
                  <c:v>revolving</c:v>
                </c:pt>
                <c:pt idx="166">
                  <c:v>conso15k</c:v>
                </c:pt>
                <c:pt idx="167">
                  <c:v>immo95</c:v>
                </c:pt>
                <c:pt idx="168">
                  <c:v>Conso5k</c:v>
                </c:pt>
                <c:pt idx="169">
                  <c:v>revolving</c:v>
                </c:pt>
                <c:pt idx="170">
                  <c:v>conso15k</c:v>
                </c:pt>
                <c:pt idx="171">
                  <c:v>immo95</c:v>
                </c:pt>
                <c:pt idx="172">
                  <c:v>Conso5k</c:v>
                </c:pt>
                <c:pt idx="173">
                  <c:v>revolving</c:v>
                </c:pt>
                <c:pt idx="174">
                  <c:v>conso15k</c:v>
                </c:pt>
                <c:pt idx="175">
                  <c:v>immo95</c:v>
                </c:pt>
                <c:pt idx="176">
                  <c:v>Conso5k</c:v>
                </c:pt>
                <c:pt idx="177">
                  <c:v>revolving</c:v>
                </c:pt>
                <c:pt idx="178">
                  <c:v>conso15k</c:v>
                </c:pt>
                <c:pt idx="179">
                  <c:v>immo95</c:v>
                </c:pt>
                <c:pt idx="180">
                  <c:v>Conso5k</c:v>
                </c:pt>
                <c:pt idx="181">
                  <c:v>revolving</c:v>
                </c:pt>
                <c:pt idx="182">
                  <c:v>conso15k</c:v>
                </c:pt>
                <c:pt idx="183">
                  <c:v>immo95</c:v>
                </c:pt>
                <c:pt idx="184">
                  <c:v>Conso5k</c:v>
                </c:pt>
                <c:pt idx="185">
                  <c:v>revolving</c:v>
                </c:pt>
                <c:pt idx="186">
                  <c:v>conso15k</c:v>
                </c:pt>
                <c:pt idx="187">
                  <c:v>immo95</c:v>
                </c:pt>
                <c:pt idx="188">
                  <c:v>revolving</c:v>
                </c:pt>
                <c:pt idx="189">
                  <c:v>conso15k</c:v>
                </c:pt>
                <c:pt idx="190">
                  <c:v>immo95</c:v>
                </c:pt>
                <c:pt idx="191">
                  <c:v>revolving</c:v>
                </c:pt>
                <c:pt idx="192">
                  <c:v>conso15k</c:v>
                </c:pt>
                <c:pt idx="193">
                  <c:v>immo95</c:v>
                </c:pt>
                <c:pt idx="194">
                  <c:v>revolving</c:v>
                </c:pt>
                <c:pt idx="195">
                  <c:v>conso15k</c:v>
                </c:pt>
                <c:pt idx="196">
                  <c:v>immo95</c:v>
                </c:pt>
                <c:pt idx="197">
                  <c:v>revolving</c:v>
                </c:pt>
                <c:pt idx="198">
                  <c:v>conso15k</c:v>
                </c:pt>
                <c:pt idx="199">
                  <c:v>immo95</c:v>
                </c:pt>
                <c:pt idx="200">
                  <c:v>revolving</c:v>
                </c:pt>
                <c:pt idx="201">
                  <c:v>conso15k</c:v>
                </c:pt>
                <c:pt idx="202">
                  <c:v>immo95</c:v>
                </c:pt>
                <c:pt idx="203">
                  <c:v>revolving</c:v>
                </c:pt>
                <c:pt idx="204">
                  <c:v>conso15k</c:v>
                </c:pt>
                <c:pt idx="205">
                  <c:v>immo95</c:v>
                </c:pt>
                <c:pt idx="206">
                  <c:v>revolving</c:v>
                </c:pt>
                <c:pt idx="207">
                  <c:v>conso15k</c:v>
                </c:pt>
                <c:pt idx="208">
                  <c:v>immo95</c:v>
                </c:pt>
                <c:pt idx="209">
                  <c:v>revolving</c:v>
                </c:pt>
                <c:pt idx="210">
                  <c:v>conso15k</c:v>
                </c:pt>
                <c:pt idx="211">
                  <c:v>immo95</c:v>
                </c:pt>
                <c:pt idx="212">
                  <c:v>revolving</c:v>
                </c:pt>
                <c:pt idx="213">
                  <c:v>conso15k</c:v>
                </c:pt>
                <c:pt idx="214">
                  <c:v>immo95</c:v>
                </c:pt>
                <c:pt idx="215">
                  <c:v>revolving</c:v>
                </c:pt>
                <c:pt idx="216">
                  <c:v>conso15k</c:v>
                </c:pt>
                <c:pt idx="217">
                  <c:v>immo95</c:v>
                </c:pt>
                <c:pt idx="218">
                  <c:v>revolving</c:v>
                </c:pt>
                <c:pt idx="219">
                  <c:v>conso15k</c:v>
                </c:pt>
                <c:pt idx="220">
                  <c:v>immo95</c:v>
                </c:pt>
                <c:pt idx="221">
                  <c:v>revolving</c:v>
                </c:pt>
                <c:pt idx="222">
                  <c:v>conso15k</c:v>
                </c:pt>
                <c:pt idx="223">
                  <c:v>immo95</c:v>
                </c:pt>
                <c:pt idx="224">
                  <c:v>revolving</c:v>
                </c:pt>
                <c:pt idx="225">
                  <c:v>conso15k</c:v>
                </c:pt>
                <c:pt idx="226">
                  <c:v>immo95</c:v>
                </c:pt>
                <c:pt idx="227">
                  <c:v>revolving</c:v>
                </c:pt>
                <c:pt idx="228">
                  <c:v>conso15k</c:v>
                </c:pt>
                <c:pt idx="229">
                  <c:v>immo95</c:v>
                </c:pt>
                <c:pt idx="230">
                  <c:v>revolving</c:v>
                </c:pt>
                <c:pt idx="231">
                  <c:v>conso15k</c:v>
                </c:pt>
                <c:pt idx="232">
                  <c:v>immo95</c:v>
                </c:pt>
                <c:pt idx="233">
                  <c:v>revolving</c:v>
                </c:pt>
                <c:pt idx="234">
                  <c:v>conso15k</c:v>
                </c:pt>
                <c:pt idx="235">
                  <c:v>immo95</c:v>
                </c:pt>
                <c:pt idx="236">
                  <c:v>revolving</c:v>
                </c:pt>
                <c:pt idx="237">
                  <c:v>conso15k</c:v>
                </c:pt>
                <c:pt idx="238">
                  <c:v>immo95</c:v>
                </c:pt>
                <c:pt idx="239">
                  <c:v>revolving</c:v>
                </c:pt>
                <c:pt idx="240">
                  <c:v>conso15k</c:v>
                </c:pt>
                <c:pt idx="241">
                  <c:v>immo95</c:v>
                </c:pt>
                <c:pt idx="242">
                  <c:v>revolving</c:v>
                </c:pt>
                <c:pt idx="243">
                  <c:v>conso15k</c:v>
                </c:pt>
                <c:pt idx="244">
                  <c:v>immo95</c:v>
                </c:pt>
                <c:pt idx="245">
                  <c:v>revolving</c:v>
                </c:pt>
                <c:pt idx="246">
                  <c:v>conso15k</c:v>
                </c:pt>
                <c:pt idx="247">
                  <c:v>immo95</c:v>
                </c:pt>
                <c:pt idx="248">
                  <c:v>revolving</c:v>
                </c:pt>
                <c:pt idx="249">
                  <c:v>conso15k</c:v>
                </c:pt>
                <c:pt idx="250">
                  <c:v>immo95</c:v>
                </c:pt>
                <c:pt idx="251">
                  <c:v>revolving</c:v>
                </c:pt>
                <c:pt idx="252">
                  <c:v>conso15k</c:v>
                </c:pt>
                <c:pt idx="253">
                  <c:v>immo95</c:v>
                </c:pt>
                <c:pt idx="254">
                  <c:v>revolving</c:v>
                </c:pt>
                <c:pt idx="255">
                  <c:v>conso15k</c:v>
                </c:pt>
                <c:pt idx="256">
                  <c:v>immo95</c:v>
                </c:pt>
                <c:pt idx="257">
                  <c:v>revolving</c:v>
                </c:pt>
                <c:pt idx="258">
                  <c:v>conso15k</c:v>
                </c:pt>
                <c:pt idx="259">
                  <c:v>immo95</c:v>
                </c:pt>
                <c:pt idx="260">
                  <c:v>conso15k</c:v>
                </c:pt>
                <c:pt idx="261">
                  <c:v>immo95</c:v>
                </c:pt>
                <c:pt idx="262">
                  <c:v>conso15k</c:v>
                </c:pt>
                <c:pt idx="263">
                  <c:v>immo95</c:v>
                </c:pt>
                <c:pt idx="264">
                  <c:v>conso15k</c:v>
                </c:pt>
                <c:pt idx="265">
                  <c:v>immo95</c:v>
                </c:pt>
                <c:pt idx="266">
                  <c:v>conso15k</c:v>
                </c:pt>
                <c:pt idx="267">
                  <c:v>immo95</c:v>
                </c:pt>
                <c:pt idx="268">
                  <c:v>conso15k</c:v>
                </c:pt>
                <c:pt idx="269">
                  <c:v>immo95</c:v>
                </c:pt>
                <c:pt idx="270">
                  <c:v>conso15k</c:v>
                </c:pt>
                <c:pt idx="271">
                  <c:v>immo95</c:v>
                </c:pt>
                <c:pt idx="272">
                  <c:v>conso15k</c:v>
                </c:pt>
                <c:pt idx="273">
                  <c:v>immo95</c:v>
                </c:pt>
                <c:pt idx="274">
                  <c:v>conso15k</c:v>
                </c:pt>
                <c:pt idx="275">
                  <c:v>immo95</c:v>
                </c:pt>
                <c:pt idx="276">
                  <c:v>conso15k</c:v>
                </c:pt>
                <c:pt idx="277">
                  <c:v>immo95</c:v>
                </c:pt>
                <c:pt idx="278">
                  <c:v>conso15k</c:v>
                </c:pt>
                <c:pt idx="279">
                  <c:v>immo95</c:v>
                </c:pt>
                <c:pt idx="280">
                  <c:v>conso15k</c:v>
                </c:pt>
                <c:pt idx="281">
                  <c:v>immo95</c:v>
                </c:pt>
                <c:pt idx="282">
                  <c:v>conso15k</c:v>
                </c:pt>
                <c:pt idx="283">
                  <c:v>immo95</c:v>
                </c:pt>
                <c:pt idx="284">
                  <c:v>conso15k</c:v>
                </c:pt>
                <c:pt idx="285">
                  <c:v>immo95</c:v>
                </c:pt>
                <c:pt idx="286">
                  <c:v>conso15k</c:v>
                </c:pt>
                <c:pt idx="287">
                  <c:v>immo95</c:v>
                </c:pt>
                <c:pt idx="288">
                  <c:v>conso15k</c:v>
                </c:pt>
                <c:pt idx="289">
                  <c:v>immo95</c:v>
                </c:pt>
                <c:pt idx="290">
                  <c:v>conso15k</c:v>
                </c:pt>
                <c:pt idx="291">
                  <c:v>immo95</c:v>
                </c:pt>
                <c:pt idx="292">
                  <c:v>conso15k</c:v>
                </c:pt>
                <c:pt idx="293">
                  <c:v>immo95</c:v>
                </c:pt>
                <c:pt idx="294">
                  <c:v>conso15k</c:v>
                </c:pt>
                <c:pt idx="295">
                  <c:v>immo95</c:v>
                </c:pt>
                <c:pt idx="296">
                  <c:v>conso15k</c:v>
                </c:pt>
                <c:pt idx="297">
                  <c:v>immo95</c:v>
                </c:pt>
                <c:pt idx="298">
                  <c:v>conso15k</c:v>
                </c:pt>
                <c:pt idx="299">
                  <c:v>immo95</c:v>
                </c:pt>
                <c:pt idx="300">
                  <c:v>conso15k</c:v>
                </c:pt>
                <c:pt idx="301">
                  <c:v>immo95</c:v>
                </c:pt>
                <c:pt idx="302">
                  <c:v>immo95</c:v>
                </c:pt>
                <c:pt idx="303">
                  <c:v>immo95</c:v>
                </c:pt>
                <c:pt idx="304">
                  <c:v>immo95</c:v>
                </c:pt>
                <c:pt idx="305">
                  <c:v>immo95</c:v>
                </c:pt>
                <c:pt idx="306">
                  <c:v>immo95</c:v>
                </c:pt>
                <c:pt idx="307">
                  <c:v>immo95</c:v>
                </c:pt>
                <c:pt idx="308">
                  <c:v>immo95</c:v>
                </c:pt>
                <c:pt idx="309">
                  <c:v>immo95</c:v>
                </c:pt>
                <c:pt idx="310">
                  <c:v>immo95</c:v>
                </c:pt>
                <c:pt idx="311">
                  <c:v>immo95</c:v>
                </c:pt>
                <c:pt idx="312">
                  <c:v>immo95</c:v>
                </c:pt>
                <c:pt idx="313">
                  <c:v>immo95</c:v>
                </c:pt>
                <c:pt idx="314">
                  <c:v>immo95</c:v>
                </c:pt>
                <c:pt idx="315">
                  <c:v>immo95</c:v>
                </c:pt>
                <c:pt idx="316">
                  <c:v>immo95</c:v>
                </c:pt>
                <c:pt idx="317">
                  <c:v>immo95</c:v>
                </c:pt>
                <c:pt idx="318">
                  <c:v>immo95</c:v>
                </c:pt>
                <c:pt idx="319">
                  <c:v>immo95</c:v>
                </c:pt>
                <c:pt idx="320">
                  <c:v>immo95</c:v>
                </c:pt>
                <c:pt idx="321">
                  <c:v>immo95</c:v>
                </c:pt>
                <c:pt idx="322">
                  <c:v>immo95</c:v>
                </c:pt>
                <c:pt idx="323">
                  <c:v>immo95</c:v>
                </c:pt>
                <c:pt idx="324">
                  <c:v>immo95</c:v>
                </c:pt>
                <c:pt idx="325">
                  <c:v>immo95</c:v>
                </c:pt>
                <c:pt idx="326">
                  <c:v>immo95</c:v>
                </c:pt>
                <c:pt idx="327">
                  <c:v>immo95</c:v>
                </c:pt>
                <c:pt idx="328">
                  <c:v>immo95</c:v>
                </c:pt>
                <c:pt idx="329">
                  <c:v>immo95</c:v>
                </c:pt>
                <c:pt idx="330">
                  <c:v>immo95</c:v>
                </c:pt>
                <c:pt idx="331">
                  <c:v>immo95</c:v>
                </c:pt>
                <c:pt idx="332">
                  <c:v>immo95</c:v>
                </c:pt>
                <c:pt idx="333">
                  <c:v>immo95</c:v>
                </c:pt>
                <c:pt idx="334">
                  <c:v>immo95</c:v>
                </c:pt>
                <c:pt idx="335">
                  <c:v>immo95</c:v>
                </c:pt>
                <c:pt idx="336">
                  <c:v>immo95</c:v>
                </c:pt>
                <c:pt idx="337">
                  <c:v>immo95</c:v>
                </c:pt>
                <c:pt idx="338">
                  <c:v>immo95</c:v>
                </c:pt>
                <c:pt idx="339">
                  <c:v>immo95</c:v>
                </c:pt>
                <c:pt idx="340">
                  <c:v>immo95</c:v>
                </c:pt>
                <c:pt idx="341">
                  <c:v>immo95</c:v>
                </c:pt>
                <c:pt idx="342">
                  <c:v>immo95</c:v>
                </c:pt>
                <c:pt idx="343">
                  <c:v>immo95</c:v>
                </c:pt>
                <c:pt idx="344">
                  <c:v>immo95</c:v>
                </c:pt>
                <c:pt idx="345">
                  <c:v>immo95</c:v>
                </c:pt>
                <c:pt idx="346">
                  <c:v>immo95</c:v>
                </c:pt>
                <c:pt idx="347">
                  <c:v>immo95</c:v>
                </c:pt>
                <c:pt idx="348">
                  <c:v>immo95</c:v>
                </c:pt>
                <c:pt idx="349">
                  <c:v>immo95</c:v>
                </c:pt>
                <c:pt idx="350">
                  <c:v>immo95</c:v>
                </c:pt>
                <c:pt idx="351">
                  <c:v>immo95</c:v>
                </c:pt>
                <c:pt idx="352">
                  <c:v>immo95</c:v>
                </c:pt>
                <c:pt idx="353">
                  <c:v>immo95</c:v>
                </c:pt>
                <c:pt idx="354">
                  <c:v>immo95</c:v>
                </c:pt>
                <c:pt idx="355">
                  <c:v>immo95</c:v>
                </c:pt>
                <c:pt idx="356">
                  <c:v>immo95</c:v>
                </c:pt>
                <c:pt idx="357">
                  <c:v>immo95</c:v>
                </c:pt>
                <c:pt idx="358">
                  <c:v>immo95</c:v>
                </c:pt>
                <c:pt idx="359">
                  <c:v>immo95</c:v>
                </c:pt>
                <c:pt idx="360">
                  <c:v>immo95</c:v>
                </c:pt>
                <c:pt idx="361">
                  <c:v>immo95</c:v>
                </c:pt>
                <c:pt idx="362">
                  <c:v>immo95</c:v>
                </c:pt>
                <c:pt idx="363">
                  <c:v>immo95</c:v>
                </c:pt>
                <c:pt idx="364">
                  <c:v>immo95</c:v>
                </c:pt>
                <c:pt idx="365">
                  <c:v>immo95</c:v>
                </c:pt>
                <c:pt idx="366">
                  <c:v>immo95</c:v>
                </c:pt>
                <c:pt idx="367">
                  <c:v>immo95</c:v>
                </c:pt>
                <c:pt idx="368">
                  <c:v>immo95</c:v>
                </c:pt>
                <c:pt idx="369">
                  <c:v>immo95</c:v>
                </c:pt>
                <c:pt idx="370">
                  <c:v>immo95</c:v>
                </c:pt>
                <c:pt idx="371">
                  <c:v>immo95</c:v>
                </c:pt>
                <c:pt idx="372">
                  <c:v>immo95</c:v>
                </c:pt>
                <c:pt idx="373">
                  <c:v>immo95</c:v>
                </c:pt>
                <c:pt idx="374">
                  <c:v>immo95</c:v>
                </c:pt>
                <c:pt idx="375">
                  <c:v>immo95</c:v>
                </c:pt>
                <c:pt idx="376">
                  <c:v>immo95</c:v>
                </c:pt>
                <c:pt idx="377">
                  <c:v>immo95</c:v>
                </c:pt>
                <c:pt idx="378">
                  <c:v>immo95</c:v>
                </c:pt>
                <c:pt idx="379">
                  <c:v>immo95</c:v>
                </c:pt>
                <c:pt idx="380">
                  <c:v>immo95</c:v>
                </c:pt>
                <c:pt idx="381">
                  <c:v>immo95</c:v>
                </c:pt>
                <c:pt idx="382">
                  <c:v>immo95</c:v>
                </c:pt>
                <c:pt idx="383">
                  <c:v>immo95</c:v>
                </c:pt>
                <c:pt idx="384">
                  <c:v>immo95</c:v>
                </c:pt>
                <c:pt idx="385">
                  <c:v>immo95</c:v>
                </c:pt>
                <c:pt idx="386">
                  <c:v>immo95</c:v>
                </c:pt>
                <c:pt idx="387">
                  <c:v>immo95</c:v>
                </c:pt>
                <c:pt idx="388">
                  <c:v>immo95</c:v>
                </c:pt>
                <c:pt idx="389">
                  <c:v>immo95</c:v>
                </c:pt>
                <c:pt idx="390">
                  <c:v>immo95</c:v>
                </c:pt>
                <c:pt idx="391">
                  <c:v>immo95</c:v>
                </c:pt>
                <c:pt idx="392">
                  <c:v>immo95</c:v>
                </c:pt>
                <c:pt idx="393">
                  <c:v>immo95</c:v>
                </c:pt>
                <c:pt idx="394">
                  <c:v>immo95</c:v>
                </c:pt>
                <c:pt idx="395">
                  <c:v>immo95</c:v>
                </c:pt>
                <c:pt idx="396">
                  <c:v>immo95</c:v>
                </c:pt>
                <c:pt idx="397">
                  <c:v>immo95</c:v>
                </c:pt>
                <c:pt idx="398">
                  <c:v>immo95</c:v>
                </c:pt>
                <c:pt idx="399">
                  <c:v>immo95</c:v>
                </c:pt>
                <c:pt idx="400">
                  <c:v>immo95</c:v>
                </c:pt>
                <c:pt idx="401">
                  <c:v>immo95</c:v>
                </c:pt>
                <c:pt idx="402">
                  <c:v>immo95</c:v>
                </c:pt>
                <c:pt idx="403">
                  <c:v>immo95</c:v>
                </c:pt>
                <c:pt idx="404">
                  <c:v>immo95</c:v>
                </c:pt>
                <c:pt idx="405">
                  <c:v>immo95</c:v>
                </c:pt>
                <c:pt idx="406">
                  <c:v>immo95</c:v>
                </c:pt>
                <c:pt idx="407">
                  <c:v>immo95</c:v>
                </c:pt>
                <c:pt idx="408">
                  <c:v>immo95</c:v>
                </c:pt>
                <c:pt idx="409">
                  <c:v>immo95</c:v>
                </c:pt>
                <c:pt idx="410">
                  <c:v>immo95</c:v>
                </c:pt>
                <c:pt idx="411">
                  <c:v>immo95</c:v>
                </c:pt>
              </c:strCache>
            </c:strRef>
          </c:cat>
          <c:val>
            <c:numRef>
              <c:f>Hervé!$C$41:$C$452</c:f>
              <c:numCache>
                <c:formatCode>General</c:formatCode>
                <c:ptCount val="4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A-412B-BA85-2FADAC08DE88}"/>
            </c:ext>
          </c:extLst>
        </c:ser>
        <c:ser>
          <c:idx val="2"/>
          <c:order val="2"/>
          <c:tx>
            <c:strRef>
              <c:f>Hervé!$D$40</c:f>
              <c:strCache>
                <c:ptCount val="1"/>
                <c:pt idx="0">
                  <c:v>Date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Hervé!$A$41:$A$452</c:f>
              <c:strCache>
                <c:ptCount val="412"/>
                <c:pt idx="44">
                  <c:v>Conso5k</c:v>
                </c:pt>
                <c:pt idx="45">
                  <c:v>revolving</c:v>
                </c:pt>
                <c:pt idx="46">
                  <c:v>conso15k</c:v>
                </c:pt>
                <c:pt idx="47">
                  <c:v>immo95</c:v>
                </c:pt>
                <c:pt idx="48">
                  <c:v>Conso5k</c:v>
                </c:pt>
                <c:pt idx="49">
                  <c:v>revolving</c:v>
                </c:pt>
                <c:pt idx="50">
                  <c:v>conso15k</c:v>
                </c:pt>
                <c:pt idx="51">
                  <c:v>immo95</c:v>
                </c:pt>
                <c:pt idx="52">
                  <c:v>Conso5k</c:v>
                </c:pt>
                <c:pt idx="53">
                  <c:v>revolving</c:v>
                </c:pt>
                <c:pt idx="54">
                  <c:v>conso15k</c:v>
                </c:pt>
                <c:pt idx="55">
                  <c:v>immo95</c:v>
                </c:pt>
                <c:pt idx="56">
                  <c:v>Conso5k</c:v>
                </c:pt>
                <c:pt idx="57">
                  <c:v>revolving</c:v>
                </c:pt>
                <c:pt idx="58">
                  <c:v>conso15k</c:v>
                </c:pt>
                <c:pt idx="59">
                  <c:v>immo95</c:v>
                </c:pt>
                <c:pt idx="60">
                  <c:v>Conso5k</c:v>
                </c:pt>
                <c:pt idx="61">
                  <c:v>revolving</c:v>
                </c:pt>
                <c:pt idx="62">
                  <c:v>conso15k</c:v>
                </c:pt>
                <c:pt idx="63">
                  <c:v>immo95</c:v>
                </c:pt>
                <c:pt idx="64">
                  <c:v>Conso5k</c:v>
                </c:pt>
                <c:pt idx="65">
                  <c:v>revolving</c:v>
                </c:pt>
                <c:pt idx="66">
                  <c:v>conso15k</c:v>
                </c:pt>
                <c:pt idx="67">
                  <c:v>immo95</c:v>
                </c:pt>
                <c:pt idx="68">
                  <c:v>Conso5k</c:v>
                </c:pt>
                <c:pt idx="69">
                  <c:v>revolving</c:v>
                </c:pt>
                <c:pt idx="70">
                  <c:v>conso15k</c:v>
                </c:pt>
                <c:pt idx="71">
                  <c:v>immo95</c:v>
                </c:pt>
                <c:pt idx="72">
                  <c:v>Conso5k</c:v>
                </c:pt>
                <c:pt idx="73">
                  <c:v>revolving</c:v>
                </c:pt>
                <c:pt idx="74">
                  <c:v>conso15k</c:v>
                </c:pt>
                <c:pt idx="75">
                  <c:v>immo95</c:v>
                </c:pt>
                <c:pt idx="76">
                  <c:v>Conso5k</c:v>
                </c:pt>
                <c:pt idx="77">
                  <c:v>revolving</c:v>
                </c:pt>
                <c:pt idx="78">
                  <c:v>conso15k</c:v>
                </c:pt>
                <c:pt idx="79">
                  <c:v>immo95</c:v>
                </c:pt>
                <c:pt idx="80">
                  <c:v>Conso5k</c:v>
                </c:pt>
                <c:pt idx="81">
                  <c:v>revolving</c:v>
                </c:pt>
                <c:pt idx="82">
                  <c:v>conso15k</c:v>
                </c:pt>
                <c:pt idx="83">
                  <c:v>immo95</c:v>
                </c:pt>
                <c:pt idx="84">
                  <c:v>Conso5k</c:v>
                </c:pt>
                <c:pt idx="85">
                  <c:v>revolving</c:v>
                </c:pt>
                <c:pt idx="86">
                  <c:v>conso15k</c:v>
                </c:pt>
                <c:pt idx="87">
                  <c:v>immo95</c:v>
                </c:pt>
                <c:pt idx="88">
                  <c:v>Conso5k</c:v>
                </c:pt>
                <c:pt idx="89">
                  <c:v>revolving</c:v>
                </c:pt>
                <c:pt idx="90">
                  <c:v>conso15k</c:v>
                </c:pt>
                <c:pt idx="91">
                  <c:v>immo95</c:v>
                </c:pt>
                <c:pt idx="92">
                  <c:v>Conso5k</c:v>
                </c:pt>
                <c:pt idx="93">
                  <c:v>revolving</c:v>
                </c:pt>
                <c:pt idx="94">
                  <c:v>conso15k</c:v>
                </c:pt>
                <c:pt idx="95">
                  <c:v>immo95</c:v>
                </c:pt>
                <c:pt idx="96">
                  <c:v>Conso5k</c:v>
                </c:pt>
                <c:pt idx="97">
                  <c:v>revolving</c:v>
                </c:pt>
                <c:pt idx="98">
                  <c:v>conso15k</c:v>
                </c:pt>
                <c:pt idx="99">
                  <c:v>immo95</c:v>
                </c:pt>
                <c:pt idx="100">
                  <c:v>Conso5k</c:v>
                </c:pt>
                <c:pt idx="101">
                  <c:v>revolving</c:v>
                </c:pt>
                <c:pt idx="102">
                  <c:v>conso15k</c:v>
                </c:pt>
                <c:pt idx="103">
                  <c:v>immo95</c:v>
                </c:pt>
                <c:pt idx="104">
                  <c:v>Conso5k</c:v>
                </c:pt>
                <c:pt idx="105">
                  <c:v>revolving</c:v>
                </c:pt>
                <c:pt idx="106">
                  <c:v>conso15k</c:v>
                </c:pt>
                <c:pt idx="107">
                  <c:v>immo95</c:v>
                </c:pt>
                <c:pt idx="108">
                  <c:v>Conso5k</c:v>
                </c:pt>
                <c:pt idx="109">
                  <c:v>revolving</c:v>
                </c:pt>
                <c:pt idx="110">
                  <c:v>conso15k</c:v>
                </c:pt>
                <c:pt idx="111">
                  <c:v>immo95</c:v>
                </c:pt>
                <c:pt idx="112">
                  <c:v>Conso5k</c:v>
                </c:pt>
                <c:pt idx="113">
                  <c:v>revolving</c:v>
                </c:pt>
                <c:pt idx="114">
                  <c:v>conso15k</c:v>
                </c:pt>
                <c:pt idx="115">
                  <c:v>immo95</c:v>
                </c:pt>
                <c:pt idx="116">
                  <c:v>Conso5k</c:v>
                </c:pt>
                <c:pt idx="117">
                  <c:v>revolving</c:v>
                </c:pt>
                <c:pt idx="118">
                  <c:v>conso15k</c:v>
                </c:pt>
                <c:pt idx="119">
                  <c:v>immo95</c:v>
                </c:pt>
                <c:pt idx="120">
                  <c:v>Conso5k</c:v>
                </c:pt>
                <c:pt idx="121">
                  <c:v>revolving</c:v>
                </c:pt>
                <c:pt idx="122">
                  <c:v>conso15k</c:v>
                </c:pt>
                <c:pt idx="123">
                  <c:v>immo95</c:v>
                </c:pt>
                <c:pt idx="124">
                  <c:v>Conso5k</c:v>
                </c:pt>
                <c:pt idx="125">
                  <c:v>revolving</c:v>
                </c:pt>
                <c:pt idx="126">
                  <c:v>conso15k</c:v>
                </c:pt>
                <c:pt idx="127">
                  <c:v>immo95</c:v>
                </c:pt>
                <c:pt idx="128">
                  <c:v>Conso5k</c:v>
                </c:pt>
                <c:pt idx="129">
                  <c:v>revolving</c:v>
                </c:pt>
                <c:pt idx="130">
                  <c:v>conso15k</c:v>
                </c:pt>
                <c:pt idx="131">
                  <c:v>immo95</c:v>
                </c:pt>
                <c:pt idx="132">
                  <c:v>Conso5k</c:v>
                </c:pt>
                <c:pt idx="133">
                  <c:v>revolving</c:v>
                </c:pt>
                <c:pt idx="134">
                  <c:v>conso15k</c:v>
                </c:pt>
                <c:pt idx="135">
                  <c:v>immo95</c:v>
                </c:pt>
                <c:pt idx="136">
                  <c:v>Conso5k</c:v>
                </c:pt>
                <c:pt idx="137">
                  <c:v>revolving</c:v>
                </c:pt>
                <c:pt idx="138">
                  <c:v>conso15k</c:v>
                </c:pt>
                <c:pt idx="139">
                  <c:v>immo95</c:v>
                </c:pt>
                <c:pt idx="140">
                  <c:v>Conso5k</c:v>
                </c:pt>
                <c:pt idx="141">
                  <c:v>revolving</c:v>
                </c:pt>
                <c:pt idx="142">
                  <c:v>conso15k</c:v>
                </c:pt>
                <c:pt idx="143">
                  <c:v>immo95</c:v>
                </c:pt>
                <c:pt idx="144">
                  <c:v>Conso5k</c:v>
                </c:pt>
                <c:pt idx="145">
                  <c:v>revolving</c:v>
                </c:pt>
                <c:pt idx="146">
                  <c:v>conso15k</c:v>
                </c:pt>
                <c:pt idx="147">
                  <c:v>immo95</c:v>
                </c:pt>
                <c:pt idx="148">
                  <c:v>Conso5k</c:v>
                </c:pt>
                <c:pt idx="149">
                  <c:v>revolving</c:v>
                </c:pt>
                <c:pt idx="150">
                  <c:v>conso15k</c:v>
                </c:pt>
                <c:pt idx="151">
                  <c:v>immo95</c:v>
                </c:pt>
                <c:pt idx="152">
                  <c:v>Conso5k</c:v>
                </c:pt>
                <c:pt idx="153">
                  <c:v>revolving</c:v>
                </c:pt>
                <c:pt idx="154">
                  <c:v>conso15k</c:v>
                </c:pt>
                <c:pt idx="155">
                  <c:v>immo95</c:v>
                </c:pt>
                <c:pt idx="156">
                  <c:v>Conso5k</c:v>
                </c:pt>
                <c:pt idx="157">
                  <c:v>revolving</c:v>
                </c:pt>
                <c:pt idx="158">
                  <c:v>conso15k</c:v>
                </c:pt>
                <c:pt idx="159">
                  <c:v>immo95</c:v>
                </c:pt>
                <c:pt idx="160">
                  <c:v>Conso5k</c:v>
                </c:pt>
                <c:pt idx="161">
                  <c:v>revolving</c:v>
                </c:pt>
                <c:pt idx="162">
                  <c:v>conso15k</c:v>
                </c:pt>
                <c:pt idx="163">
                  <c:v>immo95</c:v>
                </c:pt>
                <c:pt idx="164">
                  <c:v>Conso5k</c:v>
                </c:pt>
                <c:pt idx="165">
                  <c:v>revolving</c:v>
                </c:pt>
                <c:pt idx="166">
                  <c:v>conso15k</c:v>
                </c:pt>
                <c:pt idx="167">
                  <c:v>immo95</c:v>
                </c:pt>
                <c:pt idx="168">
                  <c:v>Conso5k</c:v>
                </c:pt>
                <c:pt idx="169">
                  <c:v>revolving</c:v>
                </c:pt>
                <c:pt idx="170">
                  <c:v>conso15k</c:v>
                </c:pt>
                <c:pt idx="171">
                  <c:v>immo95</c:v>
                </c:pt>
                <c:pt idx="172">
                  <c:v>Conso5k</c:v>
                </c:pt>
                <c:pt idx="173">
                  <c:v>revolving</c:v>
                </c:pt>
                <c:pt idx="174">
                  <c:v>conso15k</c:v>
                </c:pt>
                <c:pt idx="175">
                  <c:v>immo95</c:v>
                </c:pt>
                <c:pt idx="176">
                  <c:v>Conso5k</c:v>
                </c:pt>
                <c:pt idx="177">
                  <c:v>revolving</c:v>
                </c:pt>
                <c:pt idx="178">
                  <c:v>conso15k</c:v>
                </c:pt>
                <c:pt idx="179">
                  <c:v>immo95</c:v>
                </c:pt>
                <c:pt idx="180">
                  <c:v>Conso5k</c:v>
                </c:pt>
                <c:pt idx="181">
                  <c:v>revolving</c:v>
                </c:pt>
                <c:pt idx="182">
                  <c:v>conso15k</c:v>
                </c:pt>
                <c:pt idx="183">
                  <c:v>immo95</c:v>
                </c:pt>
                <c:pt idx="184">
                  <c:v>Conso5k</c:v>
                </c:pt>
                <c:pt idx="185">
                  <c:v>revolving</c:v>
                </c:pt>
                <c:pt idx="186">
                  <c:v>conso15k</c:v>
                </c:pt>
                <c:pt idx="187">
                  <c:v>immo95</c:v>
                </c:pt>
                <c:pt idx="188">
                  <c:v>revolving</c:v>
                </c:pt>
                <c:pt idx="189">
                  <c:v>conso15k</c:v>
                </c:pt>
                <c:pt idx="190">
                  <c:v>immo95</c:v>
                </c:pt>
                <c:pt idx="191">
                  <c:v>revolving</c:v>
                </c:pt>
                <c:pt idx="192">
                  <c:v>conso15k</c:v>
                </c:pt>
                <c:pt idx="193">
                  <c:v>immo95</c:v>
                </c:pt>
                <c:pt idx="194">
                  <c:v>revolving</c:v>
                </c:pt>
                <c:pt idx="195">
                  <c:v>conso15k</c:v>
                </c:pt>
                <c:pt idx="196">
                  <c:v>immo95</c:v>
                </c:pt>
                <c:pt idx="197">
                  <c:v>revolving</c:v>
                </c:pt>
                <c:pt idx="198">
                  <c:v>conso15k</c:v>
                </c:pt>
                <c:pt idx="199">
                  <c:v>immo95</c:v>
                </c:pt>
                <c:pt idx="200">
                  <c:v>revolving</c:v>
                </c:pt>
                <c:pt idx="201">
                  <c:v>conso15k</c:v>
                </c:pt>
                <c:pt idx="202">
                  <c:v>immo95</c:v>
                </c:pt>
                <c:pt idx="203">
                  <c:v>revolving</c:v>
                </c:pt>
                <c:pt idx="204">
                  <c:v>conso15k</c:v>
                </c:pt>
                <c:pt idx="205">
                  <c:v>immo95</c:v>
                </c:pt>
                <c:pt idx="206">
                  <c:v>revolving</c:v>
                </c:pt>
                <c:pt idx="207">
                  <c:v>conso15k</c:v>
                </c:pt>
                <c:pt idx="208">
                  <c:v>immo95</c:v>
                </c:pt>
                <c:pt idx="209">
                  <c:v>revolving</c:v>
                </c:pt>
                <c:pt idx="210">
                  <c:v>conso15k</c:v>
                </c:pt>
                <c:pt idx="211">
                  <c:v>immo95</c:v>
                </c:pt>
                <c:pt idx="212">
                  <c:v>revolving</c:v>
                </c:pt>
                <c:pt idx="213">
                  <c:v>conso15k</c:v>
                </c:pt>
                <c:pt idx="214">
                  <c:v>immo95</c:v>
                </c:pt>
                <c:pt idx="215">
                  <c:v>revolving</c:v>
                </c:pt>
                <c:pt idx="216">
                  <c:v>conso15k</c:v>
                </c:pt>
                <c:pt idx="217">
                  <c:v>immo95</c:v>
                </c:pt>
                <c:pt idx="218">
                  <c:v>revolving</c:v>
                </c:pt>
                <c:pt idx="219">
                  <c:v>conso15k</c:v>
                </c:pt>
                <c:pt idx="220">
                  <c:v>immo95</c:v>
                </c:pt>
                <c:pt idx="221">
                  <c:v>revolving</c:v>
                </c:pt>
                <c:pt idx="222">
                  <c:v>conso15k</c:v>
                </c:pt>
                <c:pt idx="223">
                  <c:v>immo95</c:v>
                </c:pt>
                <c:pt idx="224">
                  <c:v>revolving</c:v>
                </c:pt>
                <c:pt idx="225">
                  <c:v>conso15k</c:v>
                </c:pt>
                <c:pt idx="226">
                  <c:v>immo95</c:v>
                </c:pt>
                <c:pt idx="227">
                  <c:v>revolving</c:v>
                </c:pt>
                <c:pt idx="228">
                  <c:v>conso15k</c:v>
                </c:pt>
                <c:pt idx="229">
                  <c:v>immo95</c:v>
                </c:pt>
                <c:pt idx="230">
                  <c:v>revolving</c:v>
                </c:pt>
                <c:pt idx="231">
                  <c:v>conso15k</c:v>
                </c:pt>
                <c:pt idx="232">
                  <c:v>immo95</c:v>
                </c:pt>
                <c:pt idx="233">
                  <c:v>revolving</c:v>
                </c:pt>
                <c:pt idx="234">
                  <c:v>conso15k</c:v>
                </c:pt>
                <c:pt idx="235">
                  <c:v>immo95</c:v>
                </c:pt>
                <c:pt idx="236">
                  <c:v>revolving</c:v>
                </c:pt>
                <c:pt idx="237">
                  <c:v>conso15k</c:v>
                </c:pt>
                <c:pt idx="238">
                  <c:v>immo95</c:v>
                </c:pt>
                <c:pt idx="239">
                  <c:v>revolving</c:v>
                </c:pt>
                <c:pt idx="240">
                  <c:v>conso15k</c:v>
                </c:pt>
                <c:pt idx="241">
                  <c:v>immo95</c:v>
                </c:pt>
                <c:pt idx="242">
                  <c:v>revolving</c:v>
                </c:pt>
                <c:pt idx="243">
                  <c:v>conso15k</c:v>
                </c:pt>
                <c:pt idx="244">
                  <c:v>immo95</c:v>
                </c:pt>
                <c:pt idx="245">
                  <c:v>revolving</c:v>
                </c:pt>
                <c:pt idx="246">
                  <c:v>conso15k</c:v>
                </c:pt>
                <c:pt idx="247">
                  <c:v>immo95</c:v>
                </c:pt>
                <c:pt idx="248">
                  <c:v>revolving</c:v>
                </c:pt>
                <c:pt idx="249">
                  <c:v>conso15k</c:v>
                </c:pt>
                <c:pt idx="250">
                  <c:v>immo95</c:v>
                </c:pt>
                <c:pt idx="251">
                  <c:v>revolving</c:v>
                </c:pt>
                <c:pt idx="252">
                  <c:v>conso15k</c:v>
                </c:pt>
                <c:pt idx="253">
                  <c:v>immo95</c:v>
                </c:pt>
                <c:pt idx="254">
                  <c:v>revolving</c:v>
                </c:pt>
                <c:pt idx="255">
                  <c:v>conso15k</c:v>
                </c:pt>
                <c:pt idx="256">
                  <c:v>immo95</c:v>
                </c:pt>
                <c:pt idx="257">
                  <c:v>revolving</c:v>
                </c:pt>
                <c:pt idx="258">
                  <c:v>conso15k</c:v>
                </c:pt>
                <c:pt idx="259">
                  <c:v>immo95</c:v>
                </c:pt>
                <c:pt idx="260">
                  <c:v>conso15k</c:v>
                </c:pt>
                <c:pt idx="261">
                  <c:v>immo95</c:v>
                </c:pt>
                <c:pt idx="262">
                  <c:v>conso15k</c:v>
                </c:pt>
                <c:pt idx="263">
                  <c:v>immo95</c:v>
                </c:pt>
                <c:pt idx="264">
                  <c:v>conso15k</c:v>
                </c:pt>
                <c:pt idx="265">
                  <c:v>immo95</c:v>
                </c:pt>
                <c:pt idx="266">
                  <c:v>conso15k</c:v>
                </c:pt>
                <c:pt idx="267">
                  <c:v>immo95</c:v>
                </c:pt>
                <c:pt idx="268">
                  <c:v>conso15k</c:v>
                </c:pt>
                <c:pt idx="269">
                  <c:v>immo95</c:v>
                </c:pt>
                <c:pt idx="270">
                  <c:v>conso15k</c:v>
                </c:pt>
                <c:pt idx="271">
                  <c:v>immo95</c:v>
                </c:pt>
                <c:pt idx="272">
                  <c:v>conso15k</c:v>
                </c:pt>
                <c:pt idx="273">
                  <c:v>immo95</c:v>
                </c:pt>
                <c:pt idx="274">
                  <c:v>conso15k</c:v>
                </c:pt>
                <c:pt idx="275">
                  <c:v>immo95</c:v>
                </c:pt>
                <c:pt idx="276">
                  <c:v>conso15k</c:v>
                </c:pt>
                <c:pt idx="277">
                  <c:v>immo95</c:v>
                </c:pt>
                <c:pt idx="278">
                  <c:v>conso15k</c:v>
                </c:pt>
                <c:pt idx="279">
                  <c:v>immo95</c:v>
                </c:pt>
                <c:pt idx="280">
                  <c:v>conso15k</c:v>
                </c:pt>
                <c:pt idx="281">
                  <c:v>immo95</c:v>
                </c:pt>
                <c:pt idx="282">
                  <c:v>conso15k</c:v>
                </c:pt>
                <c:pt idx="283">
                  <c:v>immo95</c:v>
                </c:pt>
                <c:pt idx="284">
                  <c:v>conso15k</c:v>
                </c:pt>
                <c:pt idx="285">
                  <c:v>immo95</c:v>
                </c:pt>
                <c:pt idx="286">
                  <c:v>conso15k</c:v>
                </c:pt>
                <c:pt idx="287">
                  <c:v>immo95</c:v>
                </c:pt>
                <c:pt idx="288">
                  <c:v>conso15k</c:v>
                </c:pt>
                <c:pt idx="289">
                  <c:v>immo95</c:v>
                </c:pt>
                <c:pt idx="290">
                  <c:v>conso15k</c:v>
                </c:pt>
                <c:pt idx="291">
                  <c:v>immo95</c:v>
                </c:pt>
                <c:pt idx="292">
                  <c:v>conso15k</c:v>
                </c:pt>
                <c:pt idx="293">
                  <c:v>immo95</c:v>
                </c:pt>
                <c:pt idx="294">
                  <c:v>conso15k</c:v>
                </c:pt>
                <c:pt idx="295">
                  <c:v>immo95</c:v>
                </c:pt>
                <c:pt idx="296">
                  <c:v>conso15k</c:v>
                </c:pt>
                <c:pt idx="297">
                  <c:v>immo95</c:v>
                </c:pt>
                <c:pt idx="298">
                  <c:v>conso15k</c:v>
                </c:pt>
                <c:pt idx="299">
                  <c:v>immo95</c:v>
                </c:pt>
                <c:pt idx="300">
                  <c:v>conso15k</c:v>
                </c:pt>
                <c:pt idx="301">
                  <c:v>immo95</c:v>
                </c:pt>
                <c:pt idx="302">
                  <c:v>immo95</c:v>
                </c:pt>
                <c:pt idx="303">
                  <c:v>immo95</c:v>
                </c:pt>
                <c:pt idx="304">
                  <c:v>immo95</c:v>
                </c:pt>
                <c:pt idx="305">
                  <c:v>immo95</c:v>
                </c:pt>
                <c:pt idx="306">
                  <c:v>immo95</c:v>
                </c:pt>
                <c:pt idx="307">
                  <c:v>immo95</c:v>
                </c:pt>
                <c:pt idx="308">
                  <c:v>immo95</c:v>
                </c:pt>
                <c:pt idx="309">
                  <c:v>immo95</c:v>
                </c:pt>
                <c:pt idx="310">
                  <c:v>immo95</c:v>
                </c:pt>
                <c:pt idx="311">
                  <c:v>immo95</c:v>
                </c:pt>
                <c:pt idx="312">
                  <c:v>immo95</c:v>
                </c:pt>
                <c:pt idx="313">
                  <c:v>immo95</c:v>
                </c:pt>
                <c:pt idx="314">
                  <c:v>immo95</c:v>
                </c:pt>
                <c:pt idx="315">
                  <c:v>immo95</c:v>
                </c:pt>
                <c:pt idx="316">
                  <c:v>immo95</c:v>
                </c:pt>
                <c:pt idx="317">
                  <c:v>immo95</c:v>
                </c:pt>
                <c:pt idx="318">
                  <c:v>immo95</c:v>
                </c:pt>
                <c:pt idx="319">
                  <c:v>immo95</c:v>
                </c:pt>
                <c:pt idx="320">
                  <c:v>immo95</c:v>
                </c:pt>
                <c:pt idx="321">
                  <c:v>immo95</c:v>
                </c:pt>
                <c:pt idx="322">
                  <c:v>immo95</c:v>
                </c:pt>
                <c:pt idx="323">
                  <c:v>immo95</c:v>
                </c:pt>
                <c:pt idx="324">
                  <c:v>immo95</c:v>
                </c:pt>
                <c:pt idx="325">
                  <c:v>immo95</c:v>
                </c:pt>
                <c:pt idx="326">
                  <c:v>immo95</c:v>
                </c:pt>
                <c:pt idx="327">
                  <c:v>immo95</c:v>
                </c:pt>
                <c:pt idx="328">
                  <c:v>immo95</c:v>
                </c:pt>
                <c:pt idx="329">
                  <c:v>immo95</c:v>
                </c:pt>
                <c:pt idx="330">
                  <c:v>immo95</c:v>
                </c:pt>
                <c:pt idx="331">
                  <c:v>immo95</c:v>
                </c:pt>
                <c:pt idx="332">
                  <c:v>immo95</c:v>
                </c:pt>
                <c:pt idx="333">
                  <c:v>immo95</c:v>
                </c:pt>
                <c:pt idx="334">
                  <c:v>immo95</c:v>
                </c:pt>
                <c:pt idx="335">
                  <c:v>immo95</c:v>
                </c:pt>
                <c:pt idx="336">
                  <c:v>immo95</c:v>
                </c:pt>
                <c:pt idx="337">
                  <c:v>immo95</c:v>
                </c:pt>
                <c:pt idx="338">
                  <c:v>immo95</c:v>
                </c:pt>
                <c:pt idx="339">
                  <c:v>immo95</c:v>
                </c:pt>
                <c:pt idx="340">
                  <c:v>immo95</c:v>
                </c:pt>
                <c:pt idx="341">
                  <c:v>immo95</c:v>
                </c:pt>
                <c:pt idx="342">
                  <c:v>immo95</c:v>
                </c:pt>
                <c:pt idx="343">
                  <c:v>immo95</c:v>
                </c:pt>
                <c:pt idx="344">
                  <c:v>immo95</c:v>
                </c:pt>
                <c:pt idx="345">
                  <c:v>immo95</c:v>
                </c:pt>
                <c:pt idx="346">
                  <c:v>immo95</c:v>
                </c:pt>
                <c:pt idx="347">
                  <c:v>immo95</c:v>
                </c:pt>
                <c:pt idx="348">
                  <c:v>immo95</c:v>
                </c:pt>
                <c:pt idx="349">
                  <c:v>immo95</c:v>
                </c:pt>
                <c:pt idx="350">
                  <c:v>immo95</c:v>
                </c:pt>
                <c:pt idx="351">
                  <c:v>immo95</c:v>
                </c:pt>
                <c:pt idx="352">
                  <c:v>immo95</c:v>
                </c:pt>
                <c:pt idx="353">
                  <c:v>immo95</c:v>
                </c:pt>
                <c:pt idx="354">
                  <c:v>immo95</c:v>
                </c:pt>
                <c:pt idx="355">
                  <c:v>immo95</c:v>
                </c:pt>
                <c:pt idx="356">
                  <c:v>immo95</c:v>
                </c:pt>
                <c:pt idx="357">
                  <c:v>immo95</c:v>
                </c:pt>
                <c:pt idx="358">
                  <c:v>immo95</c:v>
                </c:pt>
                <c:pt idx="359">
                  <c:v>immo95</c:v>
                </c:pt>
                <c:pt idx="360">
                  <c:v>immo95</c:v>
                </c:pt>
                <c:pt idx="361">
                  <c:v>immo95</c:v>
                </c:pt>
                <c:pt idx="362">
                  <c:v>immo95</c:v>
                </c:pt>
                <c:pt idx="363">
                  <c:v>immo95</c:v>
                </c:pt>
                <c:pt idx="364">
                  <c:v>immo95</c:v>
                </c:pt>
                <c:pt idx="365">
                  <c:v>immo95</c:v>
                </c:pt>
                <c:pt idx="366">
                  <c:v>immo95</c:v>
                </c:pt>
                <c:pt idx="367">
                  <c:v>immo95</c:v>
                </c:pt>
                <c:pt idx="368">
                  <c:v>immo95</c:v>
                </c:pt>
                <c:pt idx="369">
                  <c:v>immo95</c:v>
                </c:pt>
                <c:pt idx="370">
                  <c:v>immo95</c:v>
                </c:pt>
                <c:pt idx="371">
                  <c:v>immo95</c:v>
                </c:pt>
                <c:pt idx="372">
                  <c:v>immo95</c:v>
                </c:pt>
                <c:pt idx="373">
                  <c:v>immo95</c:v>
                </c:pt>
                <c:pt idx="374">
                  <c:v>immo95</c:v>
                </c:pt>
                <c:pt idx="375">
                  <c:v>immo95</c:v>
                </c:pt>
                <c:pt idx="376">
                  <c:v>immo95</c:v>
                </c:pt>
                <c:pt idx="377">
                  <c:v>immo95</c:v>
                </c:pt>
                <c:pt idx="378">
                  <c:v>immo95</c:v>
                </c:pt>
                <c:pt idx="379">
                  <c:v>immo95</c:v>
                </c:pt>
                <c:pt idx="380">
                  <c:v>immo95</c:v>
                </c:pt>
                <c:pt idx="381">
                  <c:v>immo95</c:v>
                </c:pt>
                <c:pt idx="382">
                  <c:v>immo95</c:v>
                </c:pt>
                <c:pt idx="383">
                  <c:v>immo95</c:v>
                </c:pt>
                <c:pt idx="384">
                  <c:v>immo95</c:v>
                </c:pt>
                <c:pt idx="385">
                  <c:v>immo95</c:v>
                </c:pt>
                <c:pt idx="386">
                  <c:v>immo95</c:v>
                </c:pt>
                <c:pt idx="387">
                  <c:v>immo95</c:v>
                </c:pt>
                <c:pt idx="388">
                  <c:v>immo95</c:v>
                </c:pt>
                <c:pt idx="389">
                  <c:v>immo95</c:v>
                </c:pt>
                <c:pt idx="390">
                  <c:v>immo95</c:v>
                </c:pt>
                <c:pt idx="391">
                  <c:v>immo95</c:v>
                </c:pt>
                <c:pt idx="392">
                  <c:v>immo95</c:v>
                </c:pt>
                <c:pt idx="393">
                  <c:v>immo95</c:v>
                </c:pt>
                <c:pt idx="394">
                  <c:v>immo95</c:v>
                </c:pt>
                <c:pt idx="395">
                  <c:v>immo95</c:v>
                </c:pt>
                <c:pt idx="396">
                  <c:v>immo95</c:v>
                </c:pt>
                <c:pt idx="397">
                  <c:v>immo95</c:v>
                </c:pt>
                <c:pt idx="398">
                  <c:v>immo95</c:v>
                </c:pt>
                <c:pt idx="399">
                  <c:v>immo95</c:v>
                </c:pt>
                <c:pt idx="400">
                  <c:v>immo95</c:v>
                </c:pt>
                <c:pt idx="401">
                  <c:v>immo95</c:v>
                </c:pt>
                <c:pt idx="402">
                  <c:v>immo95</c:v>
                </c:pt>
                <c:pt idx="403">
                  <c:v>immo95</c:v>
                </c:pt>
                <c:pt idx="404">
                  <c:v>immo95</c:v>
                </c:pt>
                <c:pt idx="405">
                  <c:v>immo95</c:v>
                </c:pt>
                <c:pt idx="406">
                  <c:v>immo95</c:v>
                </c:pt>
                <c:pt idx="407">
                  <c:v>immo95</c:v>
                </c:pt>
                <c:pt idx="408">
                  <c:v>immo95</c:v>
                </c:pt>
                <c:pt idx="409">
                  <c:v>immo95</c:v>
                </c:pt>
                <c:pt idx="410">
                  <c:v>immo95</c:v>
                </c:pt>
                <c:pt idx="411">
                  <c:v>immo95</c:v>
                </c:pt>
              </c:strCache>
            </c:strRef>
          </c:cat>
          <c:val>
            <c:numRef>
              <c:f>Hervé!$D$41:$D$452</c:f>
              <c:numCache>
                <c:formatCode>m/d/yyyy</c:formatCode>
                <c:ptCount val="412"/>
                <c:pt idx="44">
                  <c:v>43073</c:v>
                </c:pt>
                <c:pt idx="45">
                  <c:v>43075</c:v>
                </c:pt>
                <c:pt idx="46">
                  <c:v>43076</c:v>
                </c:pt>
                <c:pt idx="47">
                  <c:v>43076</c:v>
                </c:pt>
                <c:pt idx="48">
                  <c:v>43104</c:v>
                </c:pt>
                <c:pt idx="49">
                  <c:v>43106</c:v>
                </c:pt>
                <c:pt idx="50">
                  <c:v>43107</c:v>
                </c:pt>
                <c:pt idx="51">
                  <c:v>43107</c:v>
                </c:pt>
                <c:pt idx="52">
                  <c:v>43135</c:v>
                </c:pt>
                <c:pt idx="53">
                  <c:v>43137</c:v>
                </c:pt>
                <c:pt idx="54">
                  <c:v>43138</c:v>
                </c:pt>
                <c:pt idx="55">
                  <c:v>43138</c:v>
                </c:pt>
                <c:pt idx="56">
                  <c:v>43163</c:v>
                </c:pt>
                <c:pt idx="57">
                  <c:v>43165</c:v>
                </c:pt>
                <c:pt idx="58">
                  <c:v>43166</c:v>
                </c:pt>
                <c:pt idx="59">
                  <c:v>43166</c:v>
                </c:pt>
                <c:pt idx="60">
                  <c:v>43194</c:v>
                </c:pt>
                <c:pt idx="61">
                  <c:v>43196</c:v>
                </c:pt>
                <c:pt idx="62">
                  <c:v>43197</c:v>
                </c:pt>
                <c:pt idx="63">
                  <c:v>43197</c:v>
                </c:pt>
                <c:pt idx="64">
                  <c:v>43224</c:v>
                </c:pt>
                <c:pt idx="65">
                  <c:v>43226</c:v>
                </c:pt>
                <c:pt idx="66">
                  <c:v>43227</c:v>
                </c:pt>
                <c:pt idx="67">
                  <c:v>43227</c:v>
                </c:pt>
                <c:pt idx="68">
                  <c:v>43255</c:v>
                </c:pt>
                <c:pt idx="69">
                  <c:v>43257</c:v>
                </c:pt>
                <c:pt idx="70">
                  <c:v>43258</c:v>
                </c:pt>
                <c:pt idx="71">
                  <c:v>43258</c:v>
                </c:pt>
                <c:pt idx="72">
                  <c:v>43285</c:v>
                </c:pt>
                <c:pt idx="73">
                  <c:v>43287</c:v>
                </c:pt>
                <c:pt idx="74">
                  <c:v>43288</c:v>
                </c:pt>
                <c:pt idx="75">
                  <c:v>43288</c:v>
                </c:pt>
                <c:pt idx="76">
                  <c:v>43316</c:v>
                </c:pt>
                <c:pt idx="77">
                  <c:v>43318</c:v>
                </c:pt>
                <c:pt idx="78">
                  <c:v>43319</c:v>
                </c:pt>
                <c:pt idx="79">
                  <c:v>43319</c:v>
                </c:pt>
                <c:pt idx="80">
                  <c:v>43347</c:v>
                </c:pt>
                <c:pt idx="81">
                  <c:v>43349</c:v>
                </c:pt>
                <c:pt idx="82">
                  <c:v>43350</c:v>
                </c:pt>
                <c:pt idx="83">
                  <c:v>43350</c:v>
                </c:pt>
                <c:pt idx="84">
                  <c:v>43377</c:v>
                </c:pt>
                <c:pt idx="85">
                  <c:v>43379</c:v>
                </c:pt>
                <c:pt idx="86">
                  <c:v>43380</c:v>
                </c:pt>
                <c:pt idx="87">
                  <c:v>43380</c:v>
                </c:pt>
                <c:pt idx="88">
                  <c:v>43408</c:v>
                </c:pt>
                <c:pt idx="89">
                  <c:v>43410</c:v>
                </c:pt>
                <c:pt idx="90">
                  <c:v>43411</c:v>
                </c:pt>
                <c:pt idx="91">
                  <c:v>43411</c:v>
                </c:pt>
                <c:pt idx="92">
                  <c:v>43438</c:v>
                </c:pt>
                <c:pt idx="93">
                  <c:v>43440</c:v>
                </c:pt>
                <c:pt idx="94">
                  <c:v>43441</c:v>
                </c:pt>
                <c:pt idx="95">
                  <c:v>43441</c:v>
                </c:pt>
                <c:pt idx="96">
                  <c:v>43469</c:v>
                </c:pt>
                <c:pt idx="97">
                  <c:v>43471</c:v>
                </c:pt>
                <c:pt idx="98">
                  <c:v>43472</c:v>
                </c:pt>
                <c:pt idx="99">
                  <c:v>43472</c:v>
                </c:pt>
                <c:pt idx="100">
                  <c:v>43500</c:v>
                </c:pt>
                <c:pt idx="101">
                  <c:v>43502</c:v>
                </c:pt>
                <c:pt idx="102">
                  <c:v>43503</c:v>
                </c:pt>
                <c:pt idx="103">
                  <c:v>43503</c:v>
                </c:pt>
                <c:pt idx="104">
                  <c:v>43528</c:v>
                </c:pt>
                <c:pt idx="105">
                  <c:v>43530</c:v>
                </c:pt>
                <c:pt idx="106">
                  <c:v>43531</c:v>
                </c:pt>
                <c:pt idx="107">
                  <c:v>43531</c:v>
                </c:pt>
                <c:pt idx="108">
                  <c:v>43559</c:v>
                </c:pt>
                <c:pt idx="109">
                  <c:v>43561</c:v>
                </c:pt>
                <c:pt idx="110">
                  <c:v>43562</c:v>
                </c:pt>
                <c:pt idx="111">
                  <c:v>43562</c:v>
                </c:pt>
                <c:pt idx="112">
                  <c:v>43589</c:v>
                </c:pt>
                <c:pt idx="113">
                  <c:v>43591</c:v>
                </c:pt>
                <c:pt idx="114">
                  <c:v>43592</c:v>
                </c:pt>
                <c:pt idx="115">
                  <c:v>43592</c:v>
                </c:pt>
                <c:pt idx="116">
                  <c:v>43620</c:v>
                </c:pt>
                <c:pt idx="117">
                  <c:v>43622</c:v>
                </c:pt>
                <c:pt idx="118">
                  <c:v>43623</c:v>
                </c:pt>
                <c:pt idx="119">
                  <c:v>43623</c:v>
                </c:pt>
                <c:pt idx="120">
                  <c:v>43650</c:v>
                </c:pt>
                <c:pt idx="121">
                  <c:v>43652</c:v>
                </c:pt>
                <c:pt idx="122">
                  <c:v>43653</c:v>
                </c:pt>
                <c:pt idx="123">
                  <c:v>43653</c:v>
                </c:pt>
                <c:pt idx="124">
                  <c:v>43681</c:v>
                </c:pt>
                <c:pt idx="125">
                  <c:v>43683</c:v>
                </c:pt>
                <c:pt idx="126">
                  <c:v>43684</c:v>
                </c:pt>
                <c:pt idx="127">
                  <c:v>43684</c:v>
                </c:pt>
                <c:pt idx="128">
                  <c:v>43712</c:v>
                </c:pt>
                <c:pt idx="129">
                  <c:v>43714</c:v>
                </c:pt>
                <c:pt idx="130">
                  <c:v>43715</c:v>
                </c:pt>
                <c:pt idx="131">
                  <c:v>43715</c:v>
                </c:pt>
                <c:pt idx="132">
                  <c:v>43742</c:v>
                </c:pt>
                <c:pt idx="133">
                  <c:v>43744</c:v>
                </c:pt>
                <c:pt idx="134">
                  <c:v>43745</c:v>
                </c:pt>
                <c:pt idx="135">
                  <c:v>43745</c:v>
                </c:pt>
                <c:pt idx="136">
                  <c:v>43773</c:v>
                </c:pt>
                <c:pt idx="137">
                  <c:v>43775</c:v>
                </c:pt>
                <c:pt idx="138">
                  <c:v>43776</c:v>
                </c:pt>
                <c:pt idx="139">
                  <c:v>43776</c:v>
                </c:pt>
                <c:pt idx="140">
                  <c:v>43803</c:v>
                </c:pt>
                <c:pt idx="141">
                  <c:v>43805</c:v>
                </c:pt>
                <c:pt idx="142">
                  <c:v>43806</c:v>
                </c:pt>
                <c:pt idx="143">
                  <c:v>43806</c:v>
                </c:pt>
                <c:pt idx="144">
                  <c:v>43834</c:v>
                </c:pt>
                <c:pt idx="145">
                  <c:v>43836</c:v>
                </c:pt>
                <c:pt idx="146">
                  <c:v>43837</c:v>
                </c:pt>
                <c:pt idx="147">
                  <c:v>43837</c:v>
                </c:pt>
                <c:pt idx="148">
                  <c:v>43865</c:v>
                </c:pt>
                <c:pt idx="149">
                  <c:v>43867</c:v>
                </c:pt>
                <c:pt idx="150">
                  <c:v>43868</c:v>
                </c:pt>
                <c:pt idx="151">
                  <c:v>43868</c:v>
                </c:pt>
                <c:pt idx="152">
                  <c:v>43894</c:v>
                </c:pt>
                <c:pt idx="153">
                  <c:v>43896</c:v>
                </c:pt>
                <c:pt idx="154">
                  <c:v>43897</c:v>
                </c:pt>
                <c:pt idx="155">
                  <c:v>43897</c:v>
                </c:pt>
                <c:pt idx="156">
                  <c:v>43925</c:v>
                </c:pt>
                <c:pt idx="157">
                  <c:v>43927</c:v>
                </c:pt>
                <c:pt idx="158">
                  <c:v>43928</c:v>
                </c:pt>
                <c:pt idx="159">
                  <c:v>43928</c:v>
                </c:pt>
                <c:pt idx="160">
                  <c:v>43955</c:v>
                </c:pt>
                <c:pt idx="161">
                  <c:v>43957</c:v>
                </c:pt>
                <c:pt idx="162">
                  <c:v>43958</c:v>
                </c:pt>
                <c:pt idx="163">
                  <c:v>43958</c:v>
                </c:pt>
                <c:pt idx="164">
                  <c:v>43986</c:v>
                </c:pt>
                <c:pt idx="165">
                  <c:v>43988</c:v>
                </c:pt>
                <c:pt idx="166">
                  <c:v>43989</c:v>
                </c:pt>
                <c:pt idx="167">
                  <c:v>43989</c:v>
                </c:pt>
                <c:pt idx="168">
                  <c:v>44016</c:v>
                </c:pt>
                <c:pt idx="169">
                  <c:v>44018</c:v>
                </c:pt>
                <c:pt idx="170">
                  <c:v>44019</c:v>
                </c:pt>
                <c:pt idx="171">
                  <c:v>44019</c:v>
                </c:pt>
                <c:pt idx="172">
                  <c:v>44047</c:v>
                </c:pt>
                <c:pt idx="173">
                  <c:v>44049</c:v>
                </c:pt>
                <c:pt idx="174">
                  <c:v>44050</c:v>
                </c:pt>
                <c:pt idx="175">
                  <c:v>44050</c:v>
                </c:pt>
                <c:pt idx="176">
                  <c:v>44078</c:v>
                </c:pt>
                <c:pt idx="177">
                  <c:v>44080</c:v>
                </c:pt>
                <c:pt idx="178">
                  <c:v>44081</c:v>
                </c:pt>
                <c:pt idx="179">
                  <c:v>44081</c:v>
                </c:pt>
                <c:pt idx="180">
                  <c:v>44108</c:v>
                </c:pt>
                <c:pt idx="181">
                  <c:v>44110</c:v>
                </c:pt>
                <c:pt idx="182">
                  <c:v>44111</c:v>
                </c:pt>
                <c:pt idx="183">
                  <c:v>44111</c:v>
                </c:pt>
                <c:pt idx="184">
                  <c:v>44139</c:v>
                </c:pt>
                <c:pt idx="185">
                  <c:v>44141</c:v>
                </c:pt>
                <c:pt idx="186">
                  <c:v>44142</c:v>
                </c:pt>
                <c:pt idx="187">
                  <c:v>44142</c:v>
                </c:pt>
                <c:pt idx="188">
                  <c:v>44171</c:v>
                </c:pt>
                <c:pt idx="189">
                  <c:v>44172</c:v>
                </c:pt>
                <c:pt idx="190">
                  <c:v>44172</c:v>
                </c:pt>
                <c:pt idx="191">
                  <c:v>44202</c:v>
                </c:pt>
                <c:pt idx="192">
                  <c:v>44203</c:v>
                </c:pt>
                <c:pt idx="193">
                  <c:v>44203</c:v>
                </c:pt>
                <c:pt idx="194">
                  <c:v>44233</c:v>
                </c:pt>
                <c:pt idx="195">
                  <c:v>44234</c:v>
                </c:pt>
                <c:pt idx="196">
                  <c:v>44234</c:v>
                </c:pt>
                <c:pt idx="197">
                  <c:v>44261</c:v>
                </c:pt>
                <c:pt idx="198">
                  <c:v>44262</c:v>
                </c:pt>
                <c:pt idx="199">
                  <c:v>44262</c:v>
                </c:pt>
                <c:pt idx="200">
                  <c:v>44292</c:v>
                </c:pt>
                <c:pt idx="201">
                  <c:v>44293</c:v>
                </c:pt>
                <c:pt idx="202">
                  <c:v>44293</c:v>
                </c:pt>
                <c:pt idx="203">
                  <c:v>44322</c:v>
                </c:pt>
                <c:pt idx="204">
                  <c:v>44323</c:v>
                </c:pt>
                <c:pt idx="205">
                  <c:v>44323</c:v>
                </c:pt>
                <c:pt idx="206">
                  <c:v>44353</c:v>
                </c:pt>
                <c:pt idx="207">
                  <c:v>44354</c:v>
                </c:pt>
                <c:pt idx="208">
                  <c:v>44354</c:v>
                </c:pt>
                <c:pt idx="209">
                  <c:v>44383</c:v>
                </c:pt>
                <c:pt idx="210">
                  <c:v>44384</c:v>
                </c:pt>
                <c:pt idx="211">
                  <c:v>44384</c:v>
                </c:pt>
                <c:pt idx="212">
                  <c:v>44414</c:v>
                </c:pt>
                <c:pt idx="213">
                  <c:v>44415</c:v>
                </c:pt>
                <c:pt idx="214">
                  <c:v>44415</c:v>
                </c:pt>
                <c:pt idx="215">
                  <c:v>44445</c:v>
                </c:pt>
                <c:pt idx="216">
                  <c:v>44446</c:v>
                </c:pt>
                <c:pt idx="217">
                  <c:v>44446</c:v>
                </c:pt>
                <c:pt idx="218">
                  <c:v>44475</c:v>
                </c:pt>
                <c:pt idx="219">
                  <c:v>44476</c:v>
                </c:pt>
                <c:pt idx="220">
                  <c:v>44476</c:v>
                </c:pt>
                <c:pt idx="221">
                  <c:v>44506</c:v>
                </c:pt>
                <c:pt idx="222">
                  <c:v>44507</c:v>
                </c:pt>
                <c:pt idx="223">
                  <c:v>44507</c:v>
                </c:pt>
                <c:pt idx="224">
                  <c:v>44536</c:v>
                </c:pt>
                <c:pt idx="225">
                  <c:v>44537</c:v>
                </c:pt>
                <c:pt idx="226">
                  <c:v>44537</c:v>
                </c:pt>
                <c:pt idx="227">
                  <c:v>44567</c:v>
                </c:pt>
                <c:pt idx="228">
                  <c:v>44568</c:v>
                </c:pt>
                <c:pt idx="229">
                  <c:v>44568</c:v>
                </c:pt>
                <c:pt idx="230">
                  <c:v>44598</c:v>
                </c:pt>
                <c:pt idx="231">
                  <c:v>44599</c:v>
                </c:pt>
                <c:pt idx="232">
                  <c:v>44599</c:v>
                </c:pt>
                <c:pt idx="233">
                  <c:v>44626</c:v>
                </c:pt>
                <c:pt idx="234">
                  <c:v>44627</c:v>
                </c:pt>
                <c:pt idx="235">
                  <c:v>44627</c:v>
                </c:pt>
                <c:pt idx="236">
                  <c:v>44657</c:v>
                </c:pt>
                <c:pt idx="237">
                  <c:v>44658</c:v>
                </c:pt>
                <c:pt idx="238">
                  <c:v>44658</c:v>
                </c:pt>
                <c:pt idx="239">
                  <c:v>44687</c:v>
                </c:pt>
                <c:pt idx="240">
                  <c:v>44688</c:v>
                </c:pt>
                <c:pt idx="241">
                  <c:v>44688</c:v>
                </c:pt>
                <c:pt idx="242">
                  <c:v>44718</c:v>
                </c:pt>
                <c:pt idx="243">
                  <c:v>44719</c:v>
                </c:pt>
                <c:pt idx="244">
                  <c:v>44719</c:v>
                </c:pt>
                <c:pt idx="245">
                  <c:v>44748</c:v>
                </c:pt>
                <c:pt idx="246">
                  <c:v>44749</c:v>
                </c:pt>
                <c:pt idx="247">
                  <c:v>44749</c:v>
                </c:pt>
                <c:pt idx="248">
                  <c:v>44779</c:v>
                </c:pt>
                <c:pt idx="249">
                  <c:v>44780</c:v>
                </c:pt>
                <c:pt idx="250">
                  <c:v>44780</c:v>
                </c:pt>
                <c:pt idx="251">
                  <c:v>44810</c:v>
                </c:pt>
                <c:pt idx="252">
                  <c:v>44811</c:v>
                </c:pt>
                <c:pt idx="253">
                  <c:v>44811</c:v>
                </c:pt>
                <c:pt idx="254">
                  <c:v>44840</c:v>
                </c:pt>
                <c:pt idx="255">
                  <c:v>44841</c:v>
                </c:pt>
                <c:pt idx="256">
                  <c:v>44841</c:v>
                </c:pt>
                <c:pt idx="257">
                  <c:v>44871</c:v>
                </c:pt>
                <c:pt idx="258">
                  <c:v>44872</c:v>
                </c:pt>
                <c:pt idx="259">
                  <c:v>44872</c:v>
                </c:pt>
                <c:pt idx="260">
                  <c:v>44902</c:v>
                </c:pt>
                <c:pt idx="261">
                  <c:v>44902</c:v>
                </c:pt>
                <c:pt idx="262">
                  <c:v>44933</c:v>
                </c:pt>
                <c:pt idx="263">
                  <c:v>44933</c:v>
                </c:pt>
                <c:pt idx="264">
                  <c:v>44964</c:v>
                </c:pt>
                <c:pt idx="265">
                  <c:v>44964</c:v>
                </c:pt>
                <c:pt idx="266">
                  <c:v>44992</c:v>
                </c:pt>
                <c:pt idx="267">
                  <c:v>44992</c:v>
                </c:pt>
                <c:pt idx="268">
                  <c:v>45023</c:v>
                </c:pt>
                <c:pt idx="269">
                  <c:v>45023</c:v>
                </c:pt>
                <c:pt idx="270">
                  <c:v>45053</c:v>
                </c:pt>
                <c:pt idx="271">
                  <c:v>45053</c:v>
                </c:pt>
                <c:pt idx="272">
                  <c:v>45084</c:v>
                </c:pt>
                <c:pt idx="273">
                  <c:v>45084</c:v>
                </c:pt>
                <c:pt idx="274">
                  <c:v>45114</c:v>
                </c:pt>
                <c:pt idx="275">
                  <c:v>45114</c:v>
                </c:pt>
                <c:pt idx="276">
                  <c:v>45145</c:v>
                </c:pt>
                <c:pt idx="277">
                  <c:v>45145</c:v>
                </c:pt>
                <c:pt idx="278">
                  <c:v>45176</c:v>
                </c:pt>
                <c:pt idx="279">
                  <c:v>45176</c:v>
                </c:pt>
                <c:pt idx="280">
                  <c:v>45206</c:v>
                </c:pt>
                <c:pt idx="281">
                  <c:v>45206</c:v>
                </c:pt>
                <c:pt idx="282">
                  <c:v>45237</c:v>
                </c:pt>
                <c:pt idx="283">
                  <c:v>45237</c:v>
                </c:pt>
                <c:pt idx="284">
                  <c:v>45267</c:v>
                </c:pt>
                <c:pt idx="285">
                  <c:v>45267</c:v>
                </c:pt>
                <c:pt idx="286">
                  <c:v>45298</c:v>
                </c:pt>
                <c:pt idx="287">
                  <c:v>45298</c:v>
                </c:pt>
                <c:pt idx="288">
                  <c:v>45329</c:v>
                </c:pt>
                <c:pt idx="289">
                  <c:v>45329</c:v>
                </c:pt>
                <c:pt idx="290">
                  <c:v>45358</c:v>
                </c:pt>
                <c:pt idx="291">
                  <c:v>45358</c:v>
                </c:pt>
                <c:pt idx="292">
                  <c:v>45389</c:v>
                </c:pt>
                <c:pt idx="293">
                  <c:v>45389</c:v>
                </c:pt>
                <c:pt idx="294">
                  <c:v>45419</c:v>
                </c:pt>
                <c:pt idx="295">
                  <c:v>45419</c:v>
                </c:pt>
                <c:pt idx="296">
                  <c:v>45450</c:v>
                </c:pt>
                <c:pt idx="297">
                  <c:v>45450</c:v>
                </c:pt>
                <c:pt idx="298">
                  <c:v>45480</c:v>
                </c:pt>
                <c:pt idx="299">
                  <c:v>45480</c:v>
                </c:pt>
                <c:pt idx="300">
                  <c:v>45511</c:v>
                </c:pt>
                <c:pt idx="301">
                  <c:v>45511</c:v>
                </c:pt>
                <c:pt idx="302">
                  <c:v>45542</c:v>
                </c:pt>
                <c:pt idx="303">
                  <c:v>45572</c:v>
                </c:pt>
                <c:pt idx="304">
                  <c:v>45603</c:v>
                </c:pt>
                <c:pt idx="305">
                  <c:v>45633</c:v>
                </c:pt>
                <c:pt idx="306">
                  <c:v>45664</c:v>
                </c:pt>
                <c:pt idx="307">
                  <c:v>45695</c:v>
                </c:pt>
                <c:pt idx="308">
                  <c:v>45723</c:v>
                </c:pt>
                <c:pt idx="309">
                  <c:v>45754</c:v>
                </c:pt>
                <c:pt idx="310">
                  <c:v>45784</c:v>
                </c:pt>
                <c:pt idx="311">
                  <c:v>45815</c:v>
                </c:pt>
                <c:pt idx="312">
                  <c:v>45845</c:v>
                </c:pt>
                <c:pt idx="313">
                  <c:v>45876</c:v>
                </c:pt>
                <c:pt idx="314">
                  <c:v>45907</c:v>
                </c:pt>
                <c:pt idx="315">
                  <c:v>45937</c:v>
                </c:pt>
                <c:pt idx="316">
                  <c:v>45968</c:v>
                </c:pt>
                <c:pt idx="317">
                  <c:v>45998</c:v>
                </c:pt>
                <c:pt idx="318">
                  <c:v>46029</c:v>
                </c:pt>
                <c:pt idx="319">
                  <c:v>46060</c:v>
                </c:pt>
                <c:pt idx="320">
                  <c:v>46088</c:v>
                </c:pt>
                <c:pt idx="321">
                  <c:v>46119</c:v>
                </c:pt>
                <c:pt idx="322">
                  <c:v>46149</c:v>
                </c:pt>
                <c:pt idx="323">
                  <c:v>46180</c:v>
                </c:pt>
                <c:pt idx="324">
                  <c:v>46210</c:v>
                </c:pt>
                <c:pt idx="325">
                  <c:v>46241</c:v>
                </c:pt>
                <c:pt idx="326">
                  <c:v>46272</c:v>
                </c:pt>
                <c:pt idx="327">
                  <c:v>46302</c:v>
                </c:pt>
                <c:pt idx="328">
                  <c:v>46333</c:v>
                </c:pt>
                <c:pt idx="329">
                  <c:v>46363</c:v>
                </c:pt>
                <c:pt idx="330">
                  <c:v>46394</c:v>
                </c:pt>
                <c:pt idx="331">
                  <c:v>46425</c:v>
                </c:pt>
                <c:pt idx="332">
                  <c:v>46453</c:v>
                </c:pt>
                <c:pt idx="333">
                  <c:v>46484</c:v>
                </c:pt>
                <c:pt idx="334">
                  <c:v>46514</c:v>
                </c:pt>
                <c:pt idx="335">
                  <c:v>46545</c:v>
                </c:pt>
                <c:pt idx="336">
                  <c:v>46575</c:v>
                </c:pt>
                <c:pt idx="337">
                  <c:v>46606</c:v>
                </c:pt>
                <c:pt idx="338">
                  <c:v>46637</c:v>
                </c:pt>
                <c:pt idx="339">
                  <c:v>46667</c:v>
                </c:pt>
                <c:pt idx="340">
                  <c:v>46698</c:v>
                </c:pt>
                <c:pt idx="341">
                  <c:v>46728</c:v>
                </c:pt>
                <c:pt idx="342">
                  <c:v>46759</c:v>
                </c:pt>
                <c:pt idx="343">
                  <c:v>46790</c:v>
                </c:pt>
                <c:pt idx="344">
                  <c:v>46819</c:v>
                </c:pt>
                <c:pt idx="345">
                  <c:v>46850</c:v>
                </c:pt>
                <c:pt idx="346">
                  <c:v>46880</c:v>
                </c:pt>
                <c:pt idx="347">
                  <c:v>46911</c:v>
                </c:pt>
                <c:pt idx="348">
                  <c:v>46941</c:v>
                </c:pt>
                <c:pt idx="349">
                  <c:v>46972</c:v>
                </c:pt>
                <c:pt idx="350">
                  <c:v>47003</c:v>
                </c:pt>
                <c:pt idx="351">
                  <c:v>47033</c:v>
                </c:pt>
                <c:pt idx="352">
                  <c:v>47064</c:v>
                </c:pt>
                <c:pt idx="353">
                  <c:v>47094</c:v>
                </c:pt>
                <c:pt idx="354">
                  <c:v>47125</c:v>
                </c:pt>
                <c:pt idx="355">
                  <c:v>47156</c:v>
                </c:pt>
                <c:pt idx="356">
                  <c:v>47184</c:v>
                </c:pt>
                <c:pt idx="357">
                  <c:v>47215</c:v>
                </c:pt>
                <c:pt idx="358">
                  <c:v>47245</c:v>
                </c:pt>
                <c:pt idx="359">
                  <c:v>47276</c:v>
                </c:pt>
                <c:pt idx="360">
                  <c:v>47306</c:v>
                </c:pt>
                <c:pt idx="361">
                  <c:v>47337</c:v>
                </c:pt>
                <c:pt idx="362">
                  <c:v>47368</c:v>
                </c:pt>
                <c:pt idx="363">
                  <c:v>47398</c:v>
                </c:pt>
                <c:pt idx="364">
                  <c:v>47429</c:v>
                </c:pt>
                <c:pt idx="365">
                  <c:v>47459</c:v>
                </c:pt>
                <c:pt idx="366">
                  <c:v>47490</c:v>
                </c:pt>
                <c:pt idx="367">
                  <c:v>47521</c:v>
                </c:pt>
                <c:pt idx="368">
                  <c:v>47549</c:v>
                </c:pt>
                <c:pt idx="369">
                  <c:v>47580</c:v>
                </c:pt>
                <c:pt idx="370">
                  <c:v>47610</c:v>
                </c:pt>
                <c:pt idx="371">
                  <c:v>47641</c:v>
                </c:pt>
                <c:pt idx="372">
                  <c:v>47671</c:v>
                </c:pt>
                <c:pt idx="373">
                  <c:v>47702</c:v>
                </c:pt>
                <c:pt idx="374">
                  <c:v>47733</c:v>
                </c:pt>
                <c:pt idx="375">
                  <c:v>47763</c:v>
                </c:pt>
                <c:pt idx="376">
                  <c:v>47794</c:v>
                </c:pt>
                <c:pt idx="377">
                  <c:v>47824</c:v>
                </c:pt>
                <c:pt idx="378">
                  <c:v>47855</c:v>
                </c:pt>
                <c:pt idx="379">
                  <c:v>47886</c:v>
                </c:pt>
                <c:pt idx="380">
                  <c:v>47914</c:v>
                </c:pt>
                <c:pt idx="381">
                  <c:v>47945</c:v>
                </c:pt>
                <c:pt idx="382">
                  <c:v>47975</c:v>
                </c:pt>
                <c:pt idx="383">
                  <c:v>48006</c:v>
                </c:pt>
                <c:pt idx="384">
                  <c:v>48036</c:v>
                </c:pt>
                <c:pt idx="385">
                  <c:v>48067</c:v>
                </c:pt>
                <c:pt idx="386">
                  <c:v>48098</c:v>
                </c:pt>
                <c:pt idx="387">
                  <c:v>48128</c:v>
                </c:pt>
                <c:pt idx="388">
                  <c:v>48159</c:v>
                </c:pt>
                <c:pt idx="389">
                  <c:v>48189</c:v>
                </c:pt>
                <c:pt idx="390">
                  <c:v>48220</c:v>
                </c:pt>
                <c:pt idx="391">
                  <c:v>48251</c:v>
                </c:pt>
                <c:pt idx="392">
                  <c:v>48280</c:v>
                </c:pt>
                <c:pt idx="393">
                  <c:v>48311</c:v>
                </c:pt>
                <c:pt idx="394">
                  <c:v>48341</c:v>
                </c:pt>
                <c:pt idx="395">
                  <c:v>48372</c:v>
                </c:pt>
                <c:pt idx="396">
                  <c:v>48402</c:v>
                </c:pt>
                <c:pt idx="397">
                  <c:v>48433</c:v>
                </c:pt>
                <c:pt idx="398">
                  <c:v>48464</c:v>
                </c:pt>
                <c:pt idx="399">
                  <c:v>48494</c:v>
                </c:pt>
                <c:pt idx="400">
                  <c:v>48525</c:v>
                </c:pt>
                <c:pt idx="401">
                  <c:v>48555</c:v>
                </c:pt>
                <c:pt idx="402">
                  <c:v>48586</c:v>
                </c:pt>
                <c:pt idx="403">
                  <c:v>48617</c:v>
                </c:pt>
                <c:pt idx="404">
                  <c:v>48645</c:v>
                </c:pt>
                <c:pt idx="405">
                  <c:v>48676</c:v>
                </c:pt>
                <c:pt idx="406">
                  <c:v>48706</c:v>
                </c:pt>
                <c:pt idx="407">
                  <c:v>48737</c:v>
                </c:pt>
                <c:pt idx="408">
                  <c:v>48767</c:v>
                </c:pt>
                <c:pt idx="409">
                  <c:v>48798</c:v>
                </c:pt>
                <c:pt idx="410">
                  <c:v>48829</c:v>
                </c:pt>
                <c:pt idx="411">
                  <c:v>48859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A-412B-BA85-2FADAC08D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174767"/>
        <c:axId val="2103167279"/>
      </c:lineChart>
      <c:catAx>
        <c:axId val="210317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3167279"/>
        <c:crosses val="autoZero"/>
        <c:auto val="1"/>
        <c:lblAlgn val="ctr"/>
        <c:lblOffset val="100"/>
        <c:noMultiLvlLbl val="0"/>
      </c:catAx>
      <c:valAx>
        <c:axId val="210316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317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1734470691163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Hervé!$D$41:$D$452</c:f>
              <c:numCache>
                <c:formatCode>m/d/yyyy</c:formatCode>
                <c:ptCount val="412"/>
                <c:pt idx="44">
                  <c:v>43073</c:v>
                </c:pt>
                <c:pt idx="45">
                  <c:v>43075</c:v>
                </c:pt>
                <c:pt idx="46">
                  <c:v>43076</c:v>
                </c:pt>
                <c:pt idx="47">
                  <c:v>43076</c:v>
                </c:pt>
                <c:pt idx="48">
                  <c:v>43104</c:v>
                </c:pt>
                <c:pt idx="49">
                  <c:v>43106</c:v>
                </c:pt>
                <c:pt idx="50">
                  <c:v>43107</c:v>
                </c:pt>
                <c:pt idx="51">
                  <c:v>43107</c:v>
                </c:pt>
                <c:pt idx="52">
                  <c:v>43135</c:v>
                </c:pt>
                <c:pt idx="53">
                  <c:v>43137</c:v>
                </c:pt>
                <c:pt idx="54">
                  <c:v>43138</c:v>
                </c:pt>
                <c:pt idx="55">
                  <c:v>43138</c:v>
                </c:pt>
                <c:pt idx="56">
                  <c:v>43163</c:v>
                </c:pt>
                <c:pt idx="57">
                  <c:v>43165</c:v>
                </c:pt>
                <c:pt idx="58">
                  <c:v>43166</c:v>
                </c:pt>
                <c:pt idx="59">
                  <c:v>43166</c:v>
                </c:pt>
                <c:pt idx="60">
                  <c:v>43194</c:v>
                </c:pt>
                <c:pt idx="61">
                  <c:v>43196</c:v>
                </c:pt>
                <c:pt idx="62">
                  <c:v>43197</c:v>
                </c:pt>
                <c:pt idx="63">
                  <c:v>43197</c:v>
                </c:pt>
                <c:pt idx="64">
                  <c:v>43224</c:v>
                </c:pt>
                <c:pt idx="65">
                  <c:v>43226</c:v>
                </c:pt>
                <c:pt idx="66">
                  <c:v>43227</c:v>
                </c:pt>
                <c:pt idx="67">
                  <c:v>43227</c:v>
                </c:pt>
                <c:pt idx="68">
                  <c:v>43255</c:v>
                </c:pt>
                <c:pt idx="69">
                  <c:v>43257</c:v>
                </c:pt>
                <c:pt idx="70">
                  <c:v>43258</c:v>
                </c:pt>
                <c:pt idx="71">
                  <c:v>43258</c:v>
                </c:pt>
                <c:pt idx="72">
                  <c:v>43285</c:v>
                </c:pt>
                <c:pt idx="73">
                  <c:v>43287</c:v>
                </c:pt>
                <c:pt idx="74">
                  <c:v>43288</c:v>
                </c:pt>
                <c:pt idx="75">
                  <c:v>43288</c:v>
                </c:pt>
                <c:pt idx="76">
                  <c:v>43316</c:v>
                </c:pt>
                <c:pt idx="77">
                  <c:v>43318</c:v>
                </c:pt>
                <c:pt idx="78">
                  <c:v>43319</c:v>
                </c:pt>
                <c:pt idx="79">
                  <c:v>43319</c:v>
                </c:pt>
                <c:pt idx="80">
                  <c:v>43347</c:v>
                </c:pt>
                <c:pt idx="81">
                  <c:v>43349</c:v>
                </c:pt>
                <c:pt idx="82">
                  <c:v>43350</c:v>
                </c:pt>
                <c:pt idx="83">
                  <c:v>43350</c:v>
                </c:pt>
                <c:pt idx="84">
                  <c:v>43377</c:v>
                </c:pt>
                <c:pt idx="85">
                  <c:v>43379</c:v>
                </c:pt>
                <c:pt idx="86">
                  <c:v>43380</c:v>
                </c:pt>
                <c:pt idx="87">
                  <c:v>43380</c:v>
                </c:pt>
                <c:pt idx="88">
                  <c:v>43408</c:v>
                </c:pt>
                <c:pt idx="89">
                  <c:v>43410</c:v>
                </c:pt>
                <c:pt idx="90">
                  <c:v>43411</c:v>
                </c:pt>
                <c:pt idx="91">
                  <c:v>43411</c:v>
                </c:pt>
                <c:pt idx="92">
                  <c:v>43438</c:v>
                </c:pt>
                <c:pt idx="93">
                  <c:v>43440</c:v>
                </c:pt>
                <c:pt idx="94">
                  <c:v>43441</c:v>
                </c:pt>
                <c:pt idx="95">
                  <c:v>43441</c:v>
                </c:pt>
                <c:pt idx="96">
                  <c:v>43469</c:v>
                </c:pt>
                <c:pt idx="97">
                  <c:v>43471</c:v>
                </c:pt>
                <c:pt idx="98">
                  <c:v>43472</c:v>
                </c:pt>
                <c:pt idx="99">
                  <c:v>43472</c:v>
                </c:pt>
                <c:pt idx="100">
                  <c:v>43500</c:v>
                </c:pt>
                <c:pt idx="101">
                  <c:v>43502</c:v>
                </c:pt>
                <c:pt idx="102">
                  <c:v>43503</c:v>
                </c:pt>
                <c:pt idx="103">
                  <c:v>43503</c:v>
                </c:pt>
                <c:pt idx="104">
                  <c:v>43528</c:v>
                </c:pt>
                <c:pt idx="105">
                  <c:v>43530</c:v>
                </c:pt>
                <c:pt idx="106">
                  <c:v>43531</c:v>
                </c:pt>
                <c:pt idx="107">
                  <c:v>43531</c:v>
                </c:pt>
                <c:pt idx="108">
                  <c:v>43559</c:v>
                </c:pt>
                <c:pt idx="109">
                  <c:v>43561</c:v>
                </c:pt>
                <c:pt idx="110">
                  <c:v>43562</c:v>
                </c:pt>
                <c:pt idx="111">
                  <c:v>43562</c:v>
                </c:pt>
                <c:pt idx="112">
                  <c:v>43589</c:v>
                </c:pt>
                <c:pt idx="113">
                  <c:v>43591</c:v>
                </c:pt>
                <c:pt idx="114">
                  <c:v>43592</c:v>
                </c:pt>
                <c:pt idx="115">
                  <c:v>43592</c:v>
                </c:pt>
                <c:pt idx="116">
                  <c:v>43620</c:v>
                </c:pt>
                <c:pt idx="117">
                  <c:v>43622</c:v>
                </c:pt>
                <c:pt idx="118">
                  <c:v>43623</c:v>
                </c:pt>
                <c:pt idx="119">
                  <c:v>43623</c:v>
                </c:pt>
                <c:pt idx="120">
                  <c:v>43650</c:v>
                </c:pt>
                <c:pt idx="121">
                  <c:v>43652</c:v>
                </c:pt>
                <c:pt idx="122">
                  <c:v>43653</c:v>
                </c:pt>
                <c:pt idx="123">
                  <c:v>43653</c:v>
                </c:pt>
                <c:pt idx="124">
                  <c:v>43681</c:v>
                </c:pt>
                <c:pt idx="125">
                  <c:v>43683</c:v>
                </c:pt>
                <c:pt idx="126">
                  <c:v>43684</c:v>
                </c:pt>
                <c:pt idx="127">
                  <c:v>43684</c:v>
                </c:pt>
                <c:pt idx="128">
                  <c:v>43712</c:v>
                </c:pt>
                <c:pt idx="129">
                  <c:v>43714</c:v>
                </c:pt>
                <c:pt idx="130">
                  <c:v>43715</c:v>
                </c:pt>
                <c:pt idx="131">
                  <c:v>43715</c:v>
                </c:pt>
                <c:pt idx="132">
                  <c:v>43742</c:v>
                </c:pt>
                <c:pt idx="133">
                  <c:v>43744</c:v>
                </c:pt>
                <c:pt idx="134">
                  <c:v>43745</c:v>
                </c:pt>
                <c:pt idx="135">
                  <c:v>43745</c:v>
                </c:pt>
                <c:pt idx="136">
                  <c:v>43773</c:v>
                </c:pt>
                <c:pt idx="137">
                  <c:v>43775</c:v>
                </c:pt>
                <c:pt idx="138">
                  <c:v>43776</c:v>
                </c:pt>
                <c:pt idx="139">
                  <c:v>43776</c:v>
                </c:pt>
                <c:pt idx="140">
                  <c:v>43803</c:v>
                </c:pt>
                <c:pt idx="141">
                  <c:v>43805</c:v>
                </c:pt>
                <c:pt idx="142">
                  <c:v>43806</c:v>
                </c:pt>
                <c:pt idx="143">
                  <c:v>43806</c:v>
                </c:pt>
                <c:pt idx="144">
                  <c:v>43834</c:v>
                </c:pt>
                <c:pt idx="145">
                  <c:v>43836</c:v>
                </c:pt>
                <c:pt idx="146">
                  <c:v>43837</c:v>
                </c:pt>
                <c:pt idx="147">
                  <c:v>43837</c:v>
                </c:pt>
                <c:pt idx="148">
                  <c:v>43865</c:v>
                </c:pt>
                <c:pt idx="149">
                  <c:v>43867</c:v>
                </c:pt>
                <c:pt idx="150">
                  <c:v>43868</c:v>
                </c:pt>
                <c:pt idx="151">
                  <c:v>43868</c:v>
                </c:pt>
                <c:pt idx="152">
                  <c:v>43894</c:v>
                </c:pt>
                <c:pt idx="153">
                  <c:v>43896</c:v>
                </c:pt>
                <c:pt idx="154">
                  <c:v>43897</c:v>
                </c:pt>
                <c:pt idx="155">
                  <c:v>43897</c:v>
                </c:pt>
                <c:pt idx="156">
                  <c:v>43925</c:v>
                </c:pt>
                <c:pt idx="157">
                  <c:v>43927</c:v>
                </c:pt>
                <c:pt idx="158">
                  <c:v>43928</c:v>
                </c:pt>
                <c:pt idx="159">
                  <c:v>43928</c:v>
                </c:pt>
                <c:pt idx="160">
                  <c:v>43955</c:v>
                </c:pt>
                <c:pt idx="161">
                  <c:v>43957</c:v>
                </c:pt>
                <c:pt idx="162">
                  <c:v>43958</c:v>
                </c:pt>
                <c:pt idx="163">
                  <c:v>43958</c:v>
                </c:pt>
                <c:pt idx="164">
                  <c:v>43986</c:v>
                </c:pt>
                <c:pt idx="165">
                  <c:v>43988</c:v>
                </c:pt>
                <c:pt idx="166">
                  <c:v>43989</c:v>
                </c:pt>
                <c:pt idx="167">
                  <c:v>43989</c:v>
                </c:pt>
                <c:pt idx="168">
                  <c:v>44016</c:v>
                </c:pt>
                <c:pt idx="169">
                  <c:v>44018</c:v>
                </c:pt>
                <c:pt idx="170">
                  <c:v>44019</c:v>
                </c:pt>
                <c:pt idx="171">
                  <c:v>44019</c:v>
                </c:pt>
                <c:pt idx="172">
                  <c:v>44047</c:v>
                </c:pt>
                <c:pt idx="173">
                  <c:v>44049</c:v>
                </c:pt>
                <c:pt idx="174">
                  <c:v>44050</c:v>
                </c:pt>
                <c:pt idx="175">
                  <c:v>44050</c:v>
                </c:pt>
                <c:pt idx="176">
                  <c:v>44078</c:v>
                </c:pt>
                <c:pt idx="177">
                  <c:v>44080</c:v>
                </c:pt>
                <c:pt idx="178">
                  <c:v>44081</c:v>
                </c:pt>
                <c:pt idx="179">
                  <c:v>44081</c:v>
                </c:pt>
                <c:pt idx="180">
                  <c:v>44108</c:v>
                </c:pt>
                <c:pt idx="181">
                  <c:v>44110</c:v>
                </c:pt>
                <c:pt idx="182">
                  <c:v>44111</c:v>
                </c:pt>
                <c:pt idx="183">
                  <c:v>44111</c:v>
                </c:pt>
                <c:pt idx="184">
                  <c:v>44139</c:v>
                </c:pt>
                <c:pt idx="185">
                  <c:v>44141</c:v>
                </c:pt>
                <c:pt idx="186">
                  <c:v>44142</c:v>
                </c:pt>
                <c:pt idx="187">
                  <c:v>44142</c:v>
                </c:pt>
                <c:pt idx="188">
                  <c:v>44171</c:v>
                </c:pt>
                <c:pt idx="189">
                  <c:v>44172</c:v>
                </c:pt>
                <c:pt idx="190">
                  <c:v>44172</c:v>
                </c:pt>
                <c:pt idx="191">
                  <c:v>44202</c:v>
                </c:pt>
                <c:pt idx="192">
                  <c:v>44203</c:v>
                </c:pt>
                <c:pt idx="193">
                  <c:v>44203</c:v>
                </c:pt>
                <c:pt idx="194">
                  <c:v>44233</c:v>
                </c:pt>
                <c:pt idx="195">
                  <c:v>44234</c:v>
                </c:pt>
                <c:pt idx="196">
                  <c:v>44234</c:v>
                </c:pt>
                <c:pt idx="197">
                  <c:v>44261</c:v>
                </c:pt>
                <c:pt idx="198">
                  <c:v>44262</c:v>
                </c:pt>
                <c:pt idx="199">
                  <c:v>44262</c:v>
                </c:pt>
                <c:pt idx="200">
                  <c:v>44292</c:v>
                </c:pt>
                <c:pt idx="201">
                  <c:v>44293</c:v>
                </c:pt>
                <c:pt idx="202">
                  <c:v>44293</c:v>
                </c:pt>
                <c:pt idx="203">
                  <c:v>44322</c:v>
                </c:pt>
                <c:pt idx="204">
                  <c:v>44323</c:v>
                </c:pt>
                <c:pt idx="205">
                  <c:v>44323</c:v>
                </c:pt>
                <c:pt idx="206">
                  <c:v>44353</c:v>
                </c:pt>
                <c:pt idx="207">
                  <c:v>44354</c:v>
                </c:pt>
                <c:pt idx="208">
                  <c:v>44354</c:v>
                </c:pt>
                <c:pt idx="209">
                  <c:v>44383</c:v>
                </c:pt>
                <c:pt idx="210">
                  <c:v>44384</c:v>
                </c:pt>
                <c:pt idx="211">
                  <c:v>44384</c:v>
                </c:pt>
                <c:pt idx="212">
                  <c:v>44414</c:v>
                </c:pt>
                <c:pt idx="213">
                  <c:v>44415</c:v>
                </c:pt>
                <c:pt idx="214">
                  <c:v>44415</c:v>
                </c:pt>
                <c:pt idx="215">
                  <c:v>44445</c:v>
                </c:pt>
                <c:pt idx="216">
                  <c:v>44446</c:v>
                </c:pt>
                <c:pt idx="217">
                  <c:v>44446</c:v>
                </c:pt>
                <c:pt idx="218">
                  <c:v>44475</c:v>
                </c:pt>
                <c:pt idx="219">
                  <c:v>44476</c:v>
                </c:pt>
                <c:pt idx="220">
                  <c:v>44476</c:v>
                </c:pt>
                <c:pt idx="221">
                  <c:v>44506</c:v>
                </c:pt>
                <c:pt idx="222">
                  <c:v>44507</c:v>
                </c:pt>
                <c:pt idx="223">
                  <c:v>44507</c:v>
                </c:pt>
                <c:pt idx="224">
                  <c:v>44536</c:v>
                </c:pt>
                <c:pt idx="225">
                  <c:v>44537</c:v>
                </c:pt>
                <c:pt idx="226">
                  <c:v>44537</c:v>
                </c:pt>
                <c:pt idx="227">
                  <c:v>44567</c:v>
                </c:pt>
                <c:pt idx="228">
                  <c:v>44568</c:v>
                </c:pt>
                <c:pt idx="229">
                  <c:v>44568</c:v>
                </c:pt>
                <c:pt idx="230">
                  <c:v>44598</c:v>
                </c:pt>
                <c:pt idx="231">
                  <c:v>44599</c:v>
                </c:pt>
                <c:pt idx="232">
                  <c:v>44599</c:v>
                </c:pt>
                <c:pt idx="233">
                  <c:v>44626</c:v>
                </c:pt>
                <c:pt idx="234">
                  <c:v>44627</c:v>
                </c:pt>
                <c:pt idx="235">
                  <c:v>44627</c:v>
                </c:pt>
                <c:pt idx="236">
                  <c:v>44657</c:v>
                </c:pt>
                <c:pt idx="237">
                  <c:v>44658</c:v>
                </c:pt>
                <c:pt idx="238">
                  <c:v>44658</c:v>
                </c:pt>
                <c:pt idx="239">
                  <c:v>44687</c:v>
                </c:pt>
                <c:pt idx="240">
                  <c:v>44688</c:v>
                </c:pt>
                <c:pt idx="241">
                  <c:v>44688</c:v>
                </c:pt>
                <c:pt idx="242">
                  <c:v>44718</c:v>
                </c:pt>
                <c:pt idx="243">
                  <c:v>44719</c:v>
                </c:pt>
                <c:pt idx="244">
                  <c:v>44719</c:v>
                </c:pt>
                <c:pt idx="245">
                  <c:v>44748</c:v>
                </c:pt>
                <c:pt idx="246">
                  <c:v>44749</c:v>
                </c:pt>
                <c:pt idx="247">
                  <c:v>44749</c:v>
                </c:pt>
                <c:pt idx="248">
                  <c:v>44779</c:v>
                </c:pt>
                <c:pt idx="249">
                  <c:v>44780</c:v>
                </c:pt>
                <c:pt idx="250">
                  <c:v>44780</c:v>
                </c:pt>
                <c:pt idx="251">
                  <c:v>44810</c:v>
                </c:pt>
                <c:pt idx="252">
                  <c:v>44811</c:v>
                </c:pt>
                <c:pt idx="253">
                  <c:v>44811</c:v>
                </c:pt>
                <c:pt idx="254">
                  <c:v>44840</c:v>
                </c:pt>
                <c:pt idx="255">
                  <c:v>44841</c:v>
                </c:pt>
                <c:pt idx="256">
                  <c:v>44841</c:v>
                </c:pt>
                <c:pt idx="257">
                  <c:v>44871</c:v>
                </c:pt>
                <c:pt idx="258">
                  <c:v>44872</c:v>
                </c:pt>
                <c:pt idx="259">
                  <c:v>44872</c:v>
                </c:pt>
                <c:pt idx="260">
                  <c:v>44902</c:v>
                </c:pt>
                <c:pt idx="261">
                  <c:v>44902</c:v>
                </c:pt>
                <c:pt idx="262">
                  <c:v>44933</c:v>
                </c:pt>
                <c:pt idx="263">
                  <c:v>44933</c:v>
                </c:pt>
                <c:pt idx="264">
                  <c:v>44964</c:v>
                </c:pt>
                <c:pt idx="265">
                  <c:v>44964</c:v>
                </c:pt>
                <c:pt idx="266">
                  <c:v>44992</c:v>
                </c:pt>
                <c:pt idx="267">
                  <c:v>44992</c:v>
                </c:pt>
                <c:pt idx="268">
                  <c:v>45023</c:v>
                </c:pt>
                <c:pt idx="269">
                  <c:v>45023</c:v>
                </c:pt>
                <c:pt idx="270">
                  <c:v>45053</c:v>
                </c:pt>
                <c:pt idx="271">
                  <c:v>45053</c:v>
                </c:pt>
                <c:pt idx="272">
                  <c:v>45084</c:v>
                </c:pt>
                <c:pt idx="273">
                  <c:v>45084</c:v>
                </c:pt>
                <c:pt idx="274">
                  <c:v>45114</c:v>
                </c:pt>
                <c:pt idx="275">
                  <c:v>45114</c:v>
                </c:pt>
                <c:pt idx="276">
                  <c:v>45145</c:v>
                </c:pt>
                <c:pt idx="277">
                  <c:v>45145</c:v>
                </c:pt>
                <c:pt idx="278">
                  <c:v>45176</c:v>
                </c:pt>
                <c:pt idx="279">
                  <c:v>45176</c:v>
                </c:pt>
                <c:pt idx="280">
                  <c:v>45206</c:v>
                </c:pt>
                <c:pt idx="281">
                  <c:v>45206</c:v>
                </c:pt>
                <c:pt idx="282">
                  <c:v>45237</c:v>
                </c:pt>
                <c:pt idx="283">
                  <c:v>45237</c:v>
                </c:pt>
                <c:pt idx="284">
                  <c:v>45267</c:v>
                </c:pt>
                <c:pt idx="285">
                  <c:v>45267</c:v>
                </c:pt>
                <c:pt idx="286">
                  <c:v>45298</c:v>
                </c:pt>
                <c:pt idx="287">
                  <c:v>45298</c:v>
                </c:pt>
                <c:pt idx="288">
                  <c:v>45329</c:v>
                </c:pt>
                <c:pt idx="289">
                  <c:v>45329</c:v>
                </c:pt>
                <c:pt idx="290">
                  <c:v>45358</c:v>
                </c:pt>
                <c:pt idx="291">
                  <c:v>45358</c:v>
                </c:pt>
                <c:pt idx="292">
                  <c:v>45389</c:v>
                </c:pt>
                <c:pt idx="293">
                  <c:v>45389</c:v>
                </c:pt>
                <c:pt idx="294">
                  <c:v>45419</c:v>
                </c:pt>
                <c:pt idx="295">
                  <c:v>45419</c:v>
                </c:pt>
                <c:pt idx="296">
                  <c:v>45450</c:v>
                </c:pt>
                <c:pt idx="297">
                  <c:v>45450</c:v>
                </c:pt>
                <c:pt idx="298">
                  <c:v>45480</c:v>
                </c:pt>
                <c:pt idx="299">
                  <c:v>45480</c:v>
                </c:pt>
                <c:pt idx="300">
                  <c:v>45511</c:v>
                </c:pt>
                <c:pt idx="301">
                  <c:v>45511</c:v>
                </c:pt>
                <c:pt idx="302">
                  <c:v>45542</c:v>
                </c:pt>
                <c:pt idx="303">
                  <c:v>45572</c:v>
                </c:pt>
                <c:pt idx="304">
                  <c:v>45603</c:v>
                </c:pt>
                <c:pt idx="305">
                  <c:v>45633</c:v>
                </c:pt>
                <c:pt idx="306">
                  <c:v>45664</c:v>
                </c:pt>
                <c:pt idx="307">
                  <c:v>45695</c:v>
                </c:pt>
                <c:pt idx="308">
                  <c:v>45723</c:v>
                </c:pt>
                <c:pt idx="309">
                  <c:v>45754</c:v>
                </c:pt>
                <c:pt idx="310">
                  <c:v>45784</c:v>
                </c:pt>
                <c:pt idx="311">
                  <c:v>45815</c:v>
                </c:pt>
                <c:pt idx="312">
                  <c:v>45845</c:v>
                </c:pt>
                <c:pt idx="313">
                  <c:v>45876</c:v>
                </c:pt>
                <c:pt idx="314">
                  <c:v>45907</c:v>
                </c:pt>
                <c:pt idx="315">
                  <c:v>45937</c:v>
                </c:pt>
                <c:pt idx="316">
                  <c:v>45968</c:v>
                </c:pt>
                <c:pt idx="317">
                  <c:v>45998</c:v>
                </c:pt>
                <c:pt idx="318">
                  <c:v>46029</c:v>
                </c:pt>
                <c:pt idx="319">
                  <c:v>46060</c:v>
                </c:pt>
                <c:pt idx="320">
                  <c:v>46088</c:v>
                </c:pt>
                <c:pt idx="321">
                  <c:v>46119</c:v>
                </c:pt>
                <c:pt idx="322">
                  <c:v>46149</c:v>
                </c:pt>
                <c:pt idx="323">
                  <c:v>46180</c:v>
                </c:pt>
                <c:pt idx="324">
                  <c:v>46210</c:v>
                </c:pt>
                <c:pt idx="325">
                  <c:v>46241</c:v>
                </c:pt>
                <c:pt idx="326">
                  <c:v>46272</c:v>
                </c:pt>
                <c:pt idx="327">
                  <c:v>46302</c:v>
                </c:pt>
                <c:pt idx="328">
                  <c:v>46333</c:v>
                </c:pt>
                <c:pt idx="329">
                  <c:v>46363</c:v>
                </c:pt>
                <c:pt idx="330">
                  <c:v>46394</c:v>
                </c:pt>
                <c:pt idx="331">
                  <c:v>46425</c:v>
                </c:pt>
                <c:pt idx="332">
                  <c:v>46453</c:v>
                </c:pt>
                <c:pt idx="333">
                  <c:v>46484</c:v>
                </c:pt>
                <c:pt idx="334">
                  <c:v>46514</c:v>
                </c:pt>
                <c:pt idx="335">
                  <c:v>46545</c:v>
                </c:pt>
                <c:pt idx="336">
                  <c:v>46575</c:v>
                </c:pt>
                <c:pt idx="337">
                  <c:v>46606</c:v>
                </c:pt>
                <c:pt idx="338">
                  <c:v>46637</c:v>
                </c:pt>
                <c:pt idx="339">
                  <c:v>46667</c:v>
                </c:pt>
                <c:pt idx="340">
                  <c:v>46698</c:v>
                </c:pt>
                <c:pt idx="341">
                  <c:v>46728</c:v>
                </c:pt>
                <c:pt idx="342">
                  <c:v>46759</c:v>
                </c:pt>
                <c:pt idx="343">
                  <c:v>46790</c:v>
                </c:pt>
                <c:pt idx="344">
                  <c:v>46819</c:v>
                </c:pt>
                <c:pt idx="345">
                  <c:v>46850</c:v>
                </c:pt>
                <c:pt idx="346">
                  <c:v>46880</c:v>
                </c:pt>
                <c:pt idx="347">
                  <c:v>46911</c:v>
                </c:pt>
                <c:pt idx="348">
                  <c:v>46941</c:v>
                </c:pt>
                <c:pt idx="349">
                  <c:v>46972</c:v>
                </c:pt>
                <c:pt idx="350">
                  <c:v>47003</c:v>
                </c:pt>
                <c:pt idx="351">
                  <c:v>47033</c:v>
                </c:pt>
                <c:pt idx="352">
                  <c:v>47064</c:v>
                </c:pt>
                <c:pt idx="353">
                  <c:v>47094</c:v>
                </c:pt>
                <c:pt idx="354">
                  <c:v>47125</c:v>
                </c:pt>
                <c:pt idx="355">
                  <c:v>47156</c:v>
                </c:pt>
                <c:pt idx="356">
                  <c:v>47184</c:v>
                </c:pt>
                <c:pt idx="357">
                  <c:v>47215</c:v>
                </c:pt>
                <c:pt idx="358">
                  <c:v>47245</c:v>
                </c:pt>
                <c:pt idx="359">
                  <c:v>47276</c:v>
                </c:pt>
                <c:pt idx="360">
                  <c:v>47306</c:v>
                </c:pt>
                <c:pt idx="361">
                  <c:v>47337</c:v>
                </c:pt>
                <c:pt idx="362">
                  <c:v>47368</c:v>
                </c:pt>
                <c:pt idx="363">
                  <c:v>47398</c:v>
                </c:pt>
                <c:pt idx="364">
                  <c:v>47429</c:v>
                </c:pt>
                <c:pt idx="365">
                  <c:v>47459</c:v>
                </c:pt>
                <c:pt idx="366">
                  <c:v>47490</c:v>
                </c:pt>
                <c:pt idx="367">
                  <c:v>47521</c:v>
                </c:pt>
                <c:pt idx="368">
                  <c:v>47549</c:v>
                </c:pt>
                <c:pt idx="369">
                  <c:v>47580</c:v>
                </c:pt>
                <c:pt idx="370">
                  <c:v>47610</c:v>
                </c:pt>
                <c:pt idx="371">
                  <c:v>47641</c:v>
                </c:pt>
                <c:pt idx="372">
                  <c:v>47671</c:v>
                </c:pt>
                <c:pt idx="373">
                  <c:v>47702</c:v>
                </c:pt>
                <c:pt idx="374">
                  <c:v>47733</c:v>
                </c:pt>
                <c:pt idx="375">
                  <c:v>47763</c:v>
                </c:pt>
                <c:pt idx="376">
                  <c:v>47794</c:v>
                </c:pt>
                <c:pt idx="377">
                  <c:v>47824</c:v>
                </c:pt>
                <c:pt idx="378">
                  <c:v>47855</c:v>
                </c:pt>
                <c:pt idx="379">
                  <c:v>47886</c:v>
                </c:pt>
                <c:pt idx="380">
                  <c:v>47914</c:v>
                </c:pt>
                <c:pt idx="381">
                  <c:v>47945</c:v>
                </c:pt>
                <c:pt idx="382">
                  <c:v>47975</c:v>
                </c:pt>
                <c:pt idx="383">
                  <c:v>48006</c:v>
                </c:pt>
                <c:pt idx="384">
                  <c:v>48036</c:v>
                </c:pt>
                <c:pt idx="385">
                  <c:v>48067</c:v>
                </c:pt>
                <c:pt idx="386">
                  <c:v>48098</c:v>
                </c:pt>
                <c:pt idx="387">
                  <c:v>48128</c:v>
                </c:pt>
                <c:pt idx="388">
                  <c:v>48159</c:v>
                </c:pt>
                <c:pt idx="389">
                  <c:v>48189</c:v>
                </c:pt>
                <c:pt idx="390">
                  <c:v>48220</c:v>
                </c:pt>
                <c:pt idx="391">
                  <c:v>48251</c:v>
                </c:pt>
                <c:pt idx="392">
                  <c:v>48280</c:v>
                </c:pt>
                <c:pt idx="393">
                  <c:v>48311</c:v>
                </c:pt>
                <c:pt idx="394">
                  <c:v>48341</c:v>
                </c:pt>
                <c:pt idx="395">
                  <c:v>48372</c:v>
                </c:pt>
                <c:pt idx="396">
                  <c:v>48402</c:v>
                </c:pt>
                <c:pt idx="397">
                  <c:v>48433</c:v>
                </c:pt>
                <c:pt idx="398">
                  <c:v>48464</c:v>
                </c:pt>
                <c:pt idx="399">
                  <c:v>48494</c:v>
                </c:pt>
                <c:pt idx="400">
                  <c:v>48525</c:v>
                </c:pt>
                <c:pt idx="401">
                  <c:v>48555</c:v>
                </c:pt>
                <c:pt idx="402">
                  <c:v>48586</c:v>
                </c:pt>
                <c:pt idx="403">
                  <c:v>48617</c:v>
                </c:pt>
                <c:pt idx="404">
                  <c:v>48645</c:v>
                </c:pt>
                <c:pt idx="405">
                  <c:v>48676</c:v>
                </c:pt>
                <c:pt idx="406">
                  <c:v>48706</c:v>
                </c:pt>
                <c:pt idx="407">
                  <c:v>48737</c:v>
                </c:pt>
                <c:pt idx="408">
                  <c:v>48767</c:v>
                </c:pt>
                <c:pt idx="409">
                  <c:v>48798</c:v>
                </c:pt>
                <c:pt idx="410">
                  <c:v>48829</c:v>
                </c:pt>
                <c:pt idx="411">
                  <c:v>48859</c:v>
                </c:pt>
              </c:numCache>
            </c:numRef>
          </c:xVal>
          <c:yVal>
            <c:numRef>
              <c:f>Hervé!$E$41:$E$452</c:f>
              <c:numCache>
                <c:formatCode>General</c:formatCode>
                <c:ptCount val="4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111.69</c:v>
                </c:pt>
                <c:pt idx="45">
                  <c:v>291.69</c:v>
                </c:pt>
                <c:pt idx="46">
                  <c:v>483.13</c:v>
                </c:pt>
                <c:pt idx="47">
                  <c:v>1690.0900000000001</c:v>
                </c:pt>
                <c:pt idx="48">
                  <c:v>1801.7800000000002</c:v>
                </c:pt>
                <c:pt idx="49">
                  <c:v>1981.7800000000002</c:v>
                </c:pt>
                <c:pt idx="50">
                  <c:v>2173.2200000000003</c:v>
                </c:pt>
                <c:pt idx="51">
                  <c:v>3380.1800000000003</c:v>
                </c:pt>
                <c:pt idx="52">
                  <c:v>3491.8700000000003</c:v>
                </c:pt>
                <c:pt idx="53">
                  <c:v>3671.8700000000003</c:v>
                </c:pt>
                <c:pt idx="54">
                  <c:v>3863.3100000000004</c:v>
                </c:pt>
                <c:pt idx="55">
                  <c:v>5070.2700000000004</c:v>
                </c:pt>
                <c:pt idx="56">
                  <c:v>5181.96</c:v>
                </c:pt>
                <c:pt idx="57">
                  <c:v>5361.96</c:v>
                </c:pt>
                <c:pt idx="58">
                  <c:v>5553.4</c:v>
                </c:pt>
                <c:pt idx="59">
                  <c:v>6760.36</c:v>
                </c:pt>
                <c:pt idx="60">
                  <c:v>6872.0499999999993</c:v>
                </c:pt>
                <c:pt idx="61">
                  <c:v>7052.0499999999993</c:v>
                </c:pt>
                <c:pt idx="62">
                  <c:v>7243.4899999999989</c:v>
                </c:pt>
                <c:pt idx="63">
                  <c:v>8450.4499999999989</c:v>
                </c:pt>
                <c:pt idx="64">
                  <c:v>8562.14</c:v>
                </c:pt>
                <c:pt idx="65">
                  <c:v>8742.14</c:v>
                </c:pt>
                <c:pt idx="66">
                  <c:v>8933.58</c:v>
                </c:pt>
                <c:pt idx="67">
                  <c:v>10140.540000000001</c:v>
                </c:pt>
                <c:pt idx="68">
                  <c:v>10252.230000000001</c:v>
                </c:pt>
                <c:pt idx="69">
                  <c:v>10432.230000000001</c:v>
                </c:pt>
                <c:pt idx="70">
                  <c:v>10623.670000000002</c:v>
                </c:pt>
                <c:pt idx="71">
                  <c:v>11830.630000000001</c:v>
                </c:pt>
                <c:pt idx="72">
                  <c:v>11942.320000000002</c:v>
                </c:pt>
                <c:pt idx="73">
                  <c:v>12122.320000000002</c:v>
                </c:pt>
                <c:pt idx="74">
                  <c:v>12313.760000000002</c:v>
                </c:pt>
                <c:pt idx="75">
                  <c:v>13520.720000000001</c:v>
                </c:pt>
                <c:pt idx="76">
                  <c:v>13632.410000000002</c:v>
                </c:pt>
                <c:pt idx="77">
                  <c:v>13812.410000000002</c:v>
                </c:pt>
                <c:pt idx="78">
                  <c:v>14003.850000000002</c:v>
                </c:pt>
                <c:pt idx="79">
                  <c:v>15210.810000000001</c:v>
                </c:pt>
                <c:pt idx="80">
                  <c:v>15322.500000000002</c:v>
                </c:pt>
                <c:pt idx="81">
                  <c:v>15502.500000000002</c:v>
                </c:pt>
                <c:pt idx="82">
                  <c:v>15693.940000000002</c:v>
                </c:pt>
                <c:pt idx="83">
                  <c:v>16900.900000000001</c:v>
                </c:pt>
                <c:pt idx="84">
                  <c:v>17012.59</c:v>
                </c:pt>
                <c:pt idx="85">
                  <c:v>17192.59</c:v>
                </c:pt>
                <c:pt idx="86">
                  <c:v>17384.03</c:v>
                </c:pt>
                <c:pt idx="87">
                  <c:v>18590.989999999998</c:v>
                </c:pt>
                <c:pt idx="88">
                  <c:v>18702.679999999997</c:v>
                </c:pt>
                <c:pt idx="89">
                  <c:v>18882.679999999997</c:v>
                </c:pt>
                <c:pt idx="90">
                  <c:v>19074.119999999995</c:v>
                </c:pt>
                <c:pt idx="91">
                  <c:v>20281.079999999994</c:v>
                </c:pt>
                <c:pt idx="92">
                  <c:v>20392.769999999993</c:v>
                </c:pt>
                <c:pt idx="93">
                  <c:v>20572.769999999993</c:v>
                </c:pt>
                <c:pt idx="94">
                  <c:v>20764.209999999992</c:v>
                </c:pt>
                <c:pt idx="95">
                  <c:v>21971.169999999991</c:v>
                </c:pt>
                <c:pt idx="96">
                  <c:v>22082.85999999999</c:v>
                </c:pt>
                <c:pt idx="97">
                  <c:v>22262.85999999999</c:v>
                </c:pt>
                <c:pt idx="98">
                  <c:v>22454.299999999988</c:v>
                </c:pt>
                <c:pt idx="99">
                  <c:v>23661.259999999987</c:v>
                </c:pt>
                <c:pt idx="100">
                  <c:v>23772.949999999986</c:v>
                </c:pt>
                <c:pt idx="101">
                  <c:v>23952.949999999986</c:v>
                </c:pt>
                <c:pt idx="102">
                  <c:v>24144.389999999985</c:v>
                </c:pt>
                <c:pt idx="103">
                  <c:v>25351.349999999984</c:v>
                </c:pt>
                <c:pt idx="104">
                  <c:v>25463.039999999983</c:v>
                </c:pt>
                <c:pt idx="105">
                  <c:v>25643.039999999983</c:v>
                </c:pt>
                <c:pt idx="106">
                  <c:v>25834.479999999981</c:v>
                </c:pt>
                <c:pt idx="107">
                  <c:v>27041.439999999981</c:v>
                </c:pt>
                <c:pt idx="108">
                  <c:v>27153.129999999979</c:v>
                </c:pt>
                <c:pt idx="109">
                  <c:v>27333.129999999979</c:v>
                </c:pt>
                <c:pt idx="110">
                  <c:v>27524.569999999978</c:v>
                </c:pt>
                <c:pt idx="111">
                  <c:v>28731.529999999977</c:v>
                </c:pt>
                <c:pt idx="112">
                  <c:v>28843.219999999976</c:v>
                </c:pt>
                <c:pt idx="113">
                  <c:v>29023.219999999976</c:v>
                </c:pt>
                <c:pt idx="114">
                  <c:v>29214.659999999974</c:v>
                </c:pt>
                <c:pt idx="115">
                  <c:v>30421.619999999974</c:v>
                </c:pt>
                <c:pt idx="116">
                  <c:v>30533.309999999972</c:v>
                </c:pt>
                <c:pt idx="117">
                  <c:v>30713.309999999972</c:v>
                </c:pt>
                <c:pt idx="118">
                  <c:v>30904.749999999971</c:v>
                </c:pt>
                <c:pt idx="119">
                  <c:v>32111.70999999997</c:v>
                </c:pt>
                <c:pt idx="120">
                  <c:v>32223.399999999969</c:v>
                </c:pt>
                <c:pt idx="121">
                  <c:v>32403.399999999969</c:v>
                </c:pt>
                <c:pt idx="122">
                  <c:v>32594.839999999967</c:v>
                </c:pt>
                <c:pt idx="123">
                  <c:v>33801.799999999967</c:v>
                </c:pt>
                <c:pt idx="124">
                  <c:v>33913.489999999969</c:v>
                </c:pt>
                <c:pt idx="125">
                  <c:v>34093.489999999969</c:v>
                </c:pt>
                <c:pt idx="126">
                  <c:v>34284.929999999971</c:v>
                </c:pt>
                <c:pt idx="127">
                  <c:v>35491.88999999997</c:v>
                </c:pt>
                <c:pt idx="128">
                  <c:v>35603.579999999973</c:v>
                </c:pt>
                <c:pt idx="129">
                  <c:v>35783.579999999973</c:v>
                </c:pt>
                <c:pt idx="130">
                  <c:v>35975.019999999975</c:v>
                </c:pt>
                <c:pt idx="131">
                  <c:v>37181.979999999974</c:v>
                </c:pt>
                <c:pt idx="132">
                  <c:v>37293.669999999976</c:v>
                </c:pt>
                <c:pt idx="133">
                  <c:v>37473.669999999976</c:v>
                </c:pt>
                <c:pt idx="134">
                  <c:v>37665.109999999979</c:v>
                </c:pt>
                <c:pt idx="135">
                  <c:v>38872.069999999978</c:v>
                </c:pt>
                <c:pt idx="136">
                  <c:v>38983.75999999998</c:v>
                </c:pt>
                <c:pt idx="137">
                  <c:v>39163.75999999998</c:v>
                </c:pt>
                <c:pt idx="138">
                  <c:v>39355.199999999983</c:v>
                </c:pt>
                <c:pt idx="139">
                  <c:v>40562.159999999982</c:v>
                </c:pt>
                <c:pt idx="140">
                  <c:v>40673.849999999984</c:v>
                </c:pt>
                <c:pt idx="141">
                  <c:v>40853.849999999984</c:v>
                </c:pt>
                <c:pt idx="142">
                  <c:v>41045.289999999986</c:v>
                </c:pt>
                <c:pt idx="143">
                  <c:v>42252.249999999985</c:v>
                </c:pt>
                <c:pt idx="144">
                  <c:v>42363.939999999988</c:v>
                </c:pt>
                <c:pt idx="145">
                  <c:v>42543.939999999988</c:v>
                </c:pt>
                <c:pt idx="146">
                  <c:v>42735.37999999999</c:v>
                </c:pt>
                <c:pt idx="147">
                  <c:v>43942.339999999989</c:v>
                </c:pt>
                <c:pt idx="148">
                  <c:v>44054.029999999992</c:v>
                </c:pt>
                <c:pt idx="149">
                  <c:v>44234.029999999992</c:v>
                </c:pt>
                <c:pt idx="150">
                  <c:v>44425.469999999994</c:v>
                </c:pt>
                <c:pt idx="151">
                  <c:v>45632.429999999993</c:v>
                </c:pt>
                <c:pt idx="152">
                  <c:v>45744.119999999995</c:v>
                </c:pt>
                <c:pt idx="153">
                  <c:v>45924.119999999995</c:v>
                </c:pt>
                <c:pt idx="154">
                  <c:v>46115.56</c:v>
                </c:pt>
                <c:pt idx="155">
                  <c:v>47322.52</c:v>
                </c:pt>
                <c:pt idx="156">
                  <c:v>47434.21</c:v>
                </c:pt>
                <c:pt idx="157">
                  <c:v>47614.21</c:v>
                </c:pt>
                <c:pt idx="158">
                  <c:v>47805.65</c:v>
                </c:pt>
                <c:pt idx="159">
                  <c:v>49012.61</c:v>
                </c:pt>
                <c:pt idx="160">
                  <c:v>49124.3</c:v>
                </c:pt>
                <c:pt idx="161">
                  <c:v>49304.3</c:v>
                </c:pt>
                <c:pt idx="162">
                  <c:v>49495.740000000005</c:v>
                </c:pt>
                <c:pt idx="163">
                  <c:v>50702.700000000004</c:v>
                </c:pt>
                <c:pt idx="164">
                  <c:v>50814.390000000007</c:v>
                </c:pt>
                <c:pt idx="165">
                  <c:v>50994.390000000007</c:v>
                </c:pt>
                <c:pt idx="166">
                  <c:v>51185.830000000009</c:v>
                </c:pt>
                <c:pt idx="167">
                  <c:v>52392.790000000008</c:v>
                </c:pt>
                <c:pt idx="168">
                  <c:v>52504.48000000001</c:v>
                </c:pt>
                <c:pt idx="169">
                  <c:v>52684.48000000001</c:v>
                </c:pt>
                <c:pt idx="170">
                  <c:v>52875.920000000013</c:v>
                </c:pt>
                <c:pt idx="171">
                  <c:v>54082.880000000012</c:v>
                </c:pt>
                <c:pt idx="172">
                  <c:v>54194.570000000014</c:v>
                </c:pt>
                <c:pt idx="173">
                  <c:v>54374.570000000014</c:v>
                </c:pt>
                <c:pt idx="174">
                  <c:v>54566.010000000017</c:v>
                </c:pt>
                <c:pt idx="175">
                  <c:v>55772.970000000016</c:v>
                </c:pt>
                <c:pt idx="176">
                  <c:v>55884.660000000018</c:v>
                </c:pt>
                <c:pt idx="177">
                  <c:v>56064.660000000018</c:v>
                </c:pt>
                <c:pt idx="178">
                  <c:v>56256.10000000002</c:v>
                </c:pt>
                <c:pt idx="179">
                  <c:v>57463.060000000019</c:v>
                </c:pt>
                <c:pt idx="180">
                  <c:v>57574.750000000022</c:v>
                </c:pt>
                <c:pt idx="181">
                  <c:v>57754.750000000022</c:v>
                </c:pt>
                <c:pt idx="182">
                  <c:v>57946.190000000024</c:v>
                </c:pt>
                <c:pt idx="183">
                  <c:v>59153.150000000023</c:v>
                </c:pt>
                <c:pt idx="184">
                  <c:v>59264.840000000026</c:v>
                </c:pt>
                <c:pt idx="185">
                  <c:v>59444.840000000026</c:v>
                </c:pt>
                <c:pt idx="186">
                  <c:v>59636.280000000028</c:v>
                </c:pt>
                <c:pt idx="187">
                  <c:v>60843.240000000027</c:v>
                </c:pt>
                <c:pt idx="188">
                  <c:v>61023.240000000027</c:v>
                </c:pt>
                <c:pt idx="189">
                  <c:v>61214.680000000029</c:v>
                </c:pt>
                <c:pt idx="190">
                  <c:v>62421.640000000029</c:v>
                </c:pt>
                <c:pt idx="191">
                  <c:v>62601.640000000029</c:v>
                </c:pt>
                <c:pt idx="192">
                  <c:v>62793.080000000031</c:v>
                </c:pt>
                <c:pt idx="193">
                  <c:v>64000.04000000003</c:v>
                </c:pt>
                <c:pt idx="194">
                  <c:v>64180.04000000003</c:v>
                </c:pt>
                <c:pt idx="195">
                  <c:v>64371.480000000032</c:v>
                </c:pt>
                <c:pt idx="196">
                  <c:v>65578.440000000031</c:v>
                </c:pt>
                <c:pt idx="197">
                  <c:v>65758.440000000031</c:v>
                </c:pt>
                <c:pt idx="198">
                  <c:v>65949.880000000034</c:v>
                </c:pt>
                <c:pt idx="199">
                  <c:v>67156.84000000004</c:v>
                </c:pt>
                <c:pt idx="200">
                  <c:v>67336.84000000004</c:v>
                </c:pt>
                <c:pt idx="201">
                  <c:v>67528.280000000042</c:v>
                </c:pt>
                <c:pt idx="202">
                  <c:v>68735.240000000049</c:v>
                </c:pt>
                <c:pt idx="203">
                  <c:v>68915.240000000049</c:v>
                </c:pt>
                <c:pt idx="204">
                  <c:v>69106.680000000051</c:v>
                </c:pt>
                <c:pt idx="205">
                  <c:v>70313.640000000058</c:v>
                </c:pt>
                <c:pt idx="206">
                  <c:v>70493.640000000058</c:v>
                </c:pt>
                <c:pt idx="207">
                  <c:v>70685.08000000006</c:v>
                </c:pt>
                <c:pt idx="208">
                  <c:v>71892.040000000066</c:v>
                </c:pt>
                <c:pt idx="209">
                  <c:v>72072.040000000066</c:v>
                </c:pt>
                <c:pt idx="210">
                  <c:v>72263.480000000069</c:v>
                </c:pt>
                <c:pt idx="211">
                  <c:v>73470.440000000075</c:v>
                </c:pt>
                <c:pt idx="212">
                  <c:v>73650.440000000075</c:v>
                </c:pt>
                <c:pt idx="213">
                  <c:v>73841.880000000077</c:v>
                </c:pt>
                <c:pt idx="214">
                  <c:v>75048.840000000084</c:v>
                </c:pt>
                <c:pt idx="215">
                  <c:v>75228.840000000084</c:v>
                </c:pt>
                <c:pt idx="216">
                  <c:v>75420.280000000086</c:v>
                </c:pt>
                <c:pt idx="217">
                  <c:v>76627.240000000093</c:v>
                </c:pt>
                <c:pt idx="218">
                  <c:v>76807.240000000093</c:v>
                </c:pt>
                <c:pt idx="219">
                  <c:v>76998.680000000095</c:v>
                </c:pt>
                <c:pt idx="220">
                  <c:v>78205.640000000101</c:v>
                </c:pt>
                <c:pt idx="221">
                  <c:v>78385.640000000101</c:v>
                </c:pt>
                <c:pt idx="222">
                  <c:v>78577.080000000104</c:v>
                </c:pt>
                <c:pt idx="223">
                  <c:v>79784.04000000011</c:v>
                </c:pt>
                <c:pt idx="224">
                  <c:v>79964.04000000011</c:v>
                </c:pt>
                <c:pt idx="225">
                  <c:v>80155.480000000112</c:v>
                </c:pt>
                <c:pt idx="226">
                  <c:v>81362.440000000119</c:v>
                </c:pt>
                <c:pt idx="227">
                  <c:v>81542.440000000119</c:v>
                </c:pt>
                <c:pt idx="228">
                  <c:v>81733.880000000121</c:v>
                </c:pt>
                <c:pt idx="229">
                  <c:v>82940.840000000127</c:v>
                </c:pt>
                <c:pt idx="230">
                  <c:v>83120.840000000127</c:v>
                </c:pt>
                <c:pt idx="231">
                  <c:v>83312.28000000013</c:v>
                </c:pt>
                <c:pt idx="232">
                  <c:v>84519.240000000136</c:v>
                </c:pt>
                <c:pt idx="233">
                  <c:v>84699.240000000136</c:v>
                </c:pt>
                <c:pt idx="234">
                  <c:v>84890.680000000139</c:v>
                </c:pt>
                <c:pt idx="235">
                  <c:v>86097.640000000145</c:v>
                </c:pt>
                <c:pt idx="236">
                  <c:v>86277.640000000145</c:v>
                </c:pt>
                <c:pt idx="237">
                  <c:v>86469.080000000147</c:v>
                </c:pt>
                <c:pt idx="238">
                  <c:v>87676.040000000154</c:v>
                </c:pt>
                <c:pt idx="239">
                  <c:v>87856.040000000154</c:v>
                </c:pt>
                <c:pt idx="240">
                  <c:v>88047.480000000156</c:v>
                </c:pt>
                <c:pt idx="241">
                  <c:v>89254.440000000162</c:v>
                </c:pt>
                <c:pt idx="242">
                  <c:v>89434.440000000162</c:v>
                </c:pt>
                <c:pt idx="243">
                  <c:v>89625.880000000165</c:v>
                </c:pt>
                <c:pt idx="244">
                  <c:v>90832.840000000171</c:v>
                </c:pt>
                <c:pt idx="245">
                  <c:v>91012.840000000171</c:v>
                </c:pt>
                <c:pt idx="246">
                  <c:v>91204.280000000173</c:v>
                </c:pt>
                <c:pt idx="247">
                  <c:v>92411.24000000018</c:v>
                </c:pt>
                <c:pt idx="248">
                  <c:v>92591.24000000018</c:v>
                </c:pt>
                <c:pt idx="249">
                  <c:v>92782.680000000182</c:v>
                </c:pt>
                <c:pt idx="250">
                  <c:v>93989.640000000189</c:v>
                </c:pt>
                <c:pt idx="251">
                  <c:v>94169.640000000189</c:v>
                </c:pt>
                <c:pt idx="252">
                  <c:v>94361.080000000191</c:v>
                </c:pt>
                <c:pt idx="253">
                  <c:v>95568.040000000197</c:v>
                </c:pt>
                <c:pt idx="254">
                  <c:v>95748.040000000197</c:v>
                </c:pt>
                <c:pt idx="255">
                  <c:v>95939.4800000002</c:v>
                </c:pt>
                <c:pt idx="256">
                  <c:v>97146.440000000206</c:v>
                </c:pt>
                <c:pt idx="257">
                  <c:v>97326.440000000206</c:v>
                </c:pt>
                <c:pt idx="258">
                  <c:v>97517.880000000208</c:v>
                </c:pt>
                <c:pt idx="259">
                  <c:v>98724.840000000215</c:v>
                </c:pt>
                <c:pt idx="260">
                  <c:v>98916.280000000217</c:v>
                </c:pt>
                <c:pt idx="261">
                  <c:v>100123.24000000022</c:v>
                </c:pt>
                <c:pt idx="262">
                  <c:v>100314.68000000023</c:v>
                </c:pt>
                <c:pt idx="263">
                  <c:v>101521.64000000023</c:v>
                </c:pt>
                <c:pt idx="264">
                  <c:v>101713.08000000023</c:v>
                </c:pt>
                <c:pt idx="265">
                  <c:v>102920.04000000024</c:v>
                </c:pt>
                <c:pt idx="266">
                  <c:v>103111.48000000024</c:v>
                </c:pt>
                <c:pt idx="267">
                  <c:v>104318.44000000025</c:v>
                </c:pt>
                <c:pt idx="268">
                  <c:v>104509.88000000025</c:v>
                </c:pt>
                <c:pt idx="269">
                  <c:v>105716.84000000026</c:v>
                </c:pt>
                <c:pt idx="270">
                  <c:v>105908.28000000026</c:v>
                </c:pt>
                <c:pt idx="271">
                  <c:v>107115.24000000027</c:v>
                </c:pt>
                <c:pt idx="272">
                  <c:v>107306.68000000027</c:v>
                </c:pt>
                <c:pt idx="273">
                  <c:v>108513.64000000028</c:v>
                </c:pt>
                <c:pt idx="274">
                  <c:v>108705.08000000028</c:v>
                </c:pt>
                <c:pt idx="275">
                  <c:v>109912.04000000028</c:v>
                </c:pt>
                <c:pt idx="276">
                  <c:v>110103.48000000029</c:v>
                </c:pt>
                <c:pt idx="277">
                  <c:v>111310.44000000029</c:v>
                </c:pt>
                <c:pt idx="278">
                  <c:v>111501.8800000003</c:v>
                </c:pt>
                <c:pt idx="279">
                  <c:v>112708.8400000003</c:v>
                </c:pt>
                <c:pt idx="280">
                  <c:v>112900.2800000003</c:v>
                </c:pt>
                <c:pt idx="281">
                  <c:v>114107.24000000031</c:v>
                </c:pt>
                <c:pt idx="282">
                  <c:v>114298.68000000031</c:v>
                </c:pt>
                <c:pt idx="283">
                  <c:v>115505.64000000032</c:v>
                </c:pt>
                <c:pt idx="284">
                  <c:v>115697.08000000032</c:v>
                </c:pt>
                <c:pt idx="285">
                  <c:v>116904.04000000033</c:v>
                </c:pt>
                <c:pt idx="286">
                  <c:v>117095.48000000033</c:v>
                </c:pt>
                <c:pt idx="287">
                  <c:v>118302.44000000034</c:v>
                </c:pt>
                <c:pt idx="288">
                  <c:v>118493.88000000034</c:v>
                </c:pt>
                <c:pt idx="289">
                  <c:v>119700.84000000035</c:v>
                </c:pt>
                <c:pt idx="290">
                  <c:v>119892.28000000035</c:v>
                </c:pt>
                <c:pt idx="291">
                  <c:v>121099.24000000035</c:v>
                </c:pt>
                <c:pt idx="292">
                  <c:v>121290.68000000036</c:v>
                </c:pt>
                <c:pt idx="293">
                  <c:v>122497.64000000036</c:v>
                </c:pt>
                <c:pt idx="294">
                  <c:v>122689.08000000037</c:v>
                </c:pt>
                <c:pt idx="295">
                  <c:v>123896.04000000037</c:v>
                </c:pt>
                <c:pt idx="296">
                  <c:v>124087.48000000037</c:v>
                </c:pt>
                <c:pt idx="297">
                  <c:v>125294.44000000038</c:v>
                </c:pt>
                <c:pt idx="298">
                  <c:v>125485.88000000038</c:v>
                </c:pt>
                <c:pt idx="299">
                  <c:v>126692.84000000039</c:v>
                </c:pt>
                <c:pt idx="300">
                  <c:v>126884.28000000039</c:v>
                </c:pt>
                <c:pt idx="301">
                  <c:v>128091.2400000004</c:v>
                </c:pt>
                <c:pt idx="302">
                  <c:v>129298.2000000004</c:v>
                </c:pt>
                <c:pt idx="303">
                  <c:v>130505.16000000041</c:v>
                </c:pt>
                <c:pt idx="304">
                  <c:v>131712.1200000004</c:v>
                </c:pt>
                <c:pt idx="305">
                  <c:v>132919.08000000039</c:v>
                </c:pt>
                <c:pt idx="306">
                  <c:v>134126.04000000039</c:v>
                </c:pt>
                <c:pt idx="307">
                  <c:v>135333.00000000038</c:v>
                </c:pt>
                <c:pt idx="308">
                  <c:v>136539.96000000037</c:v>
                </c:pt>
                <c:pt idx="309">
                  <c:v>137746.92000000036</c:v>
                </c:pt>
                <c:pt idx="310">
                  <c:v>138953.88000000035</c:v>
                </c:pt>
                <c:pt idx="311">
                  <c:v>140160.84000000035</c:v>
                </c:pt>
                <c:pt idx="312">
                  <c:v>141367.80000000034</c:v>
                </c:pt>
                <c:pt idx="313">
                  <c:v>142574.76000000033</c:v>
                </c:pt>
                <c:pt idx="314">
                  <c:v>143781.72000000032</c:v>
                </c:pt>
                <c:pt idx="315">
                  <c:v>144988.68000000031</c:v>
                </c:pt>
                <c:pt idx="316">
                  <c:v>146195.64000000031</c:v>
                </c:pt>
                <c:pt idx="317">
                  <c:v>147402.6000000003</c:v>
                </c:pt>
                <c:pt idx="318">
                  <c:v>148609.56000000029</c:v>
                </c:pt>
                <c:pt idx="319">
                  <c:v>149816.52000000028</c:v>
                </c:pt>
                <c:pt idx="320">
                  <c:v>151023.48000000027</c:v>
                </c:pt>
                <c:pt idx="321">
                  <c:v>152230.44000000026</c:v>
                </c:pt>
                <c:pt idx="322">
                  <c:v>153437.40000000026</c:v>
                </c:pt>
                <c:pt idx="323">
                  <c:v>154644.36000000025</c:v>
                </c:pt>
                <c:pt idx="324">
                  <c:v>155851.32000000024</c:v>
                </c:pt>
                <c:pt idx="325">
                  <c:v>157058.28000000023</c:v>
                </c:pt>
                <c:pt idx="326">
                  <c:v>158265.24000000022</c:v>
                </c:pt>
                <c:pt idx="327">
                  <c:v>159472.20000000022</c:v>
                </c:pt>
                <c:pt idx="328">
                  <c:v>160679.16000000021</c:v>
                </c:pt>
                <c:pt idx="329">
                  <c:v>161886.1200000002</c:v>
                </c:pt>
                <c:pt idx="330">
                  <c:v>163093.08000000019</c:v>
                </c:pt>
                <c:pt idx="331">
                  <c:v>164300.04000000018</c:v>
                </c:pt>
                <c:pt idx="332">
                  <c:v>165507.00000000017</c:v>
                </c:pt>
                <c:pt idx="333">
                  <c:v>166713.96000000017</c:v>
                </c:pt>
                <c:pt idx="334">
                  <c:v>167920.92000000016</c:v>
                </c:pt>
                <c:pt idx="335">
                  <c:v>169127.88000000015</c:v>
                </c:pt>
                <c:pt idx="336">
                  <c:v>170334.84000000014</c:v>
                </c:pt>
                <c:pt idx="337">
                  <c:v>171541.80000000013</c:v>
                </c:pt>
                <c:pt idx="338">
                  <c:v>172748.76000000013</c:v>
                </c:pt>
                <c:pt idx="339">
                  <c:v>173955.72000000012</c:v>
                </c:pt>
                <c:pt idx="340">
                  <c:v>175162.68000000011</c:v>
                </c:pt>
                <c:pt idx="341">
                  <c:v>176369.6400000001</c:v>
                </c:pt>
                <c:pt idx="342">
                  <c:v>177576.60000000009</c:v>
                </c:pt>
                <c:pt idx="343">
                  <c:v>178783.56000000008</c:v>
                </c:pt>
                <c:pt idx="344">
                  <c:v>179990.52000000008</c:v>
                </c:pt>
                <c:pt idx="345">
                  <c:v>181197.48000000007</c:v>
                </c:pt>
                <c:pt idx="346">
                  <c:v>182404.44000000006</c:v>
                </c:pt>
                <c:pt idx="347">
                  <c:v>183611.40000000005</c:v>
                </c:pt>
                <c:pt idx="348">
                  <c:v>184818.36000000004</c:v>
                </c:pt>
                <c:pt idx="349">
                  <c:v>186025.32000000004</c:v>
                </c:pt>
                <c:pt idx="350">
                  <c:v>187232.28000000003</c:v>
                </c:pt>
                <c:pt idx="351">
                  <c:v>188439.24000000002</c:v>
                </c:pt>
                <c:pt idx="352">
                  <c:v>189646.2</c:v>
                </c:pt>
                <c:pt idx="353">
                  <c:v>190853.16</c:v>
                </c:pt>
                <c:pt idx="354">
                  <c:v>192060.12</c:v>
                </c:pt>
                <c:pt idx="355">
                  <c:v>193267.08</c:v>
                </c:pt>
                <c:pt idx="356">
                  <c:v>194474.03999999998</c:v>
                </c:pt>
                <c:pt idx="357">
                  <c:v>195680.99999999997</c:v>
                </c:pt>
                <c:pt idx="358">
                  <c:v>196887.95999999996</c:v>
                </c:pt>
                <c:pt idx="359">
                  <c:v>198094.91999999995</c:v>
                </c:pt>
                <c:pt idx="360">
                  <c:v>199301.87999999995</c:v>
                </c:pt>
                <c:pt idx="361">
                  <c:v>200508.83999999994</c:v>
                </c:pt>
                <c:pt idx="362">
                  <c:v>201715.79999999993</c:v>
                </c:pt>
                <c:pt idx="363">
                  <c:v>202922.75999999992</c:v>
                </c:pt>
                <c:pt idx="364">
                  <c:v>204129.71999999991</c:v>
                </c:pt>
                <c:pt idx="365">
                  <c:v>205336.67999999991</c:v>
                </c:pt>
                <c:pt idx="366">
                  <c:v>206543.6399999999</c:v>
                </c:pt>
                <c:pt idx="367">
                  <c:v>207750.59999999989</c:v>
                </c:pt>
                <c:pt idx="368">
                  <c:v>208957.55999999988</c:v>
                </c:pt>
                <c:pt idx="369">
                  <c:v>210164.51999999987</c:v>
                </c:pt>
                <c:pt idx="370">
                  <c:v>211371.47999999986</c:v>
                </c:pt>
                <c:pt idx="371">
                  <c:v>212578.43999999986</c:v>
                </c:pt>
                <c:pt idx="372">
                  <c:v>213785.39999999985</c:v>
                </c:pt>
                <c:pt idx="373">
                  <c:v>214992.35999999984</c:v>
                </c:pt>
                <c:pt idx="374">
                  <c:v>216199.31999999983</c:v>
                </c:pt>
                <c:pt idx="375">
                  <c:v>217406.27999999982</c:v>
                </c:pt>
                <c:pt idx="376">
                  <c:v>218613.23999999982</c:v>
                </c:pt>
                <c:pt idx="377">
                  <c:v>219820.19999999981</c:v>
                </c:pt>
                <c:pt idx="378">
                  <c:v>221027.1599999998</c:v>
                </c:pt>
                <c:pt idx="379">
                  <c:v>222234.11999999979</c:v>
                </c:pt>
                <c:pt idx="380">
                  <c:v>223441.07999999978</c:v>
                </c:pt>
                <c:pt idx="381">
                  <c:v>224648.03999999978</c:v>
                </c:pt>
                <c:pt idx="382">
                  <c:v>225854.99999999977</c:v>
                </c:pt>
                <c:pt idx="383">
                  <c:v>227061.95999999976</c:v>
                </c:pt>
                <c:pt idx="384">
                  <c:v>228268.91999999975</c:v>
                </c:pt>
                <c:pt idx="385">
                  <c:v>229475.87999999974</c:v>
                </c:pt>
                <c:pt idx="386">
                  <c:v>230682.83999999973</c:v>
                </c:pt>
                <c:pt idx="387">
                  <c:v>231889.79999999973</c:v>
                </c:pt>
                <c:pt idx="388">
                  <c:v>233096.75999999972</c:v>
                </c:pt>
                <c:pt idx="389">
                  <c:v>234303.71999999971</c:v>
                </c:pt>
                <c:pt idx="390">
                  <c:v>235510.6799999997</c:v>
                </c:pt>
                <c:pt idx="391">
                  <c:v>236717.63999999969</c:v>
                </c:pt>
                <c:pt idx="392">
                  <c:v>237924.59999999969</c:v>
                </c:pt>
                <c:pt idx="393">
                  <c:v>239131.55999999968</c:v>
                </c:pt>
                <c:pt idx="394">
                  <c:v>240338.51999999967</c:v>
                </c:pt>
                <c:pt idx="395">
                  <c:v>241545.47999999966</c:v>
                </c:pt>
                <c:pt idx="396">
                  <c:v>242752.43999999965</c:v>
                </c:pt>
                <c:pt idx="397">
                  <c:v>243959.39999999964</c:v>
                </c:pt>
                <c:pt idx="398">
                  <c:v>245166.35999999964</c:v>
                </c:pt>
                <c:pt idx="399">
                  <c:v>246373.31999999963</c:v>
                </c:pt>
                <c:pt idx="400">
                  <c:v>247580.27999999962</c:v>
                </c:pt>
                <c:pt idx="401">
                  <c:v>248787.23999999961</c:v>
                </c:pt>
                <c:pt idx="402">
                  <c:v>249994.1999999996</c:v>
                </c:pt>
                <c:pt idx="403">
                  <c:v>251201.1599999996</c:v>
                </c:pt>
                <c:pt idx="404">
                  <c:v>252408.11999999959</c:v>
                </c:pt>
                <c:pt idx="405">
                  <c:v>253615.07999999958</c:v>
                </c:pt>
                <c:pt idx="406">
                  <c:v>254822.03999999957</c:v>
                </c:pt>
                <c:pt idx="407">
                  <c:v>256028.99999999956</c:v>
                </c:pt>
                <c:pt idx="408">
                  <c:v>257235.95999999956</c:v>
                </c:pt>
                <c:pt idx="409">
                  <c:v>258442.91999999955</c:v>
                </c:pt>
                <c:pt idx="410">
                  <c:v>259649.87999999954</c:v>
                </c:pt>
                <c:pt idx="411">
                  <c:v>260856.83999999953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C5-4E0C-AC0B-2B93792CE3D3}"/>
            </c:ext>
          </c:extLst>
        </c:ser>
        <c:ser>
          <c:idx val="1"/>
          <c:order val="1"/>
          <c:tx>
            <c:strRef>
              <c:f>Hervé!$A$41</c:f>
              <c:strCache>
                <c:ptCount val="1"/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Hervé!$D$41:$D$452</c:f>
              <c:numCache>
                <c:formatCode>m/d/yyyy</c:formatCode>
                <c:ptCount val="412"/>
                <c:pt idx="44">
                  <c:v>43073</c:v>
                </c:pt>
                <c:pt idx="45">
                  <c:v>43075</c:v>
                </c:pt>
                <c:pt idx="46">
                  <c:v>43076</c:v>
                </c:pt>
                <c:pt idx="47">
                  <c:v>43076</c:v>
                </c:pt>
                <c:pt idx="48">
                  <c:v>43104</c:v>
                </c:pt>
                <c:pt idx="49">
                  <c:v>43106</c:v>
                </c:pt>
                <c:pt idx="50">
                  <c:v>43107</c:v>
                </c:pt>
                <c:pt idx="51">
                  <c:v>43107</c:v>
                </c:pt>
                <c:pt idx="52">
                  <c:v>43135</c:v>
                </c:pt>
                <c:pt idx="53">
                  <c:v>43137</c:v>
                </c:pt>
                <c:pt idx="54">
                  <c:v>43138</c:v>
                </c:pt>
                <c:pt idx="55">
                  <c:v>43138</c:v>
                </c:pt>
                <c:pt idx="56">
                  <c:v>43163</c:v>
                </c:pt>
                <c:pt idx="57">
                  <c:v>43165</c:v>
                </c:pt>
                <c:pt idx="58">
                  <c:v>43166</c:v>
                </c:pt>
                <c:pt idx="59">
                  <c:v>43166</c:v>
                </c:pt>
                <c:pt idx="60">
                  <c:v>43194</c:v>
                </c:pt>
                <c:pt idx="61">
                  <c:v>43196</c:v>
                </c:pt>
                <c:pt idx="62">
                  <c:v>43197</c:v>
                </c:pt>
                <c:pt idx="63">
                  <c:v>43197</c:v>
                </c:pt>
                <c:pt idx="64">
                  <c:v>43224</c:v>
                </c:pt>
                <c:pt idx="65">
                  <c:v>43226</c:v>
                </c:pt>
                <c:pt idx="66">
                  <c:v>43227</c:v>
                </c:pt>
                <c:pt idx="67">
                  <c:v>43227</c:v>
                </c:pt>
                <c:pt idx="68">
                  <c:v>43255</c:v>
                </c:pt>
                <c:pt idx="69">
                  <c:v>43257</c:v>
                </c:pt>
                <c:pt idx="70">
                  <c:v>43258</c:v>
                </c:pt>
                <c:pt idx="71">
                  <c:v>43258</c:v>
                </c:pt>
                <c:pt idx="72">
                  <c:v>43285</c:v>
                </c:pt>
                <c:pt idx="73">
                  <c:v>43287</c:v>
                </c:pt>
                <c:pt idx="74">
                  <c:v>43288</c:v>
                </c:pt>
                <c:pt idx="75">
                  <c:v>43288</c:v>
                </c:pt>
                <c:pt idx="76">
                  <c:v>43316</c:v>
                </c:pt>
                <c:pt idx="77">
                  <c:v>43318</c:v>
                </c:pt>
                <c:pt idx="78">
                  <c:v>43319</c:v>
                </c:pt>
                <c:pt idx="79">
                  <c:v>43319</c:v>
                </c:pt>
                <c:pt idx="80">
                  <c:v>43347</c:v>
                </c:pt>
                <c:pt idx="81">
                  <c:v>43349</c:v>
                </c:pt>
                <c:pt idx="82">
                  <c:v>43350</c:v>
                </c:pt>
                <c:pt idx="83">
                  <c:v>43350</c:v>
                </c:pt>
                <c:pt idx="84">
                  <c:v>43377</c:v>
                </c:pt>
                <c:pt idx="85">
                  <c:v>43379</c:v>
                </c:pt>
                <c:pt idx="86">
                  <c:v>43380</c:v>
                </c:pt>
                <c:pt idx="87">
                  <c:v>43380</c:v>
                </c:pt>
                <c:pt idx="88">
                  <c:v>43408</c:v>
                </c:pt>
                <c:pt idx="89">
                  <c:v>43410</c:v>
                </c:pt>
                <c:pt idx="90">
                  <c:v>43411</c:v>
                </c:pt>
                <c:pt idx="91">
                  <c:v>43411</c:v>
                </c:pt>
                <c:pt idx="92">
                  <c:v>43438</c:v>
                </c:pt>
                <c:pt idx="93">
                  <c:v>43440</c:v>
                </c:pt>
                <c:pt idx="94">
                  <c:v>43441</c:v>
                </c:pt>
                <c:pt idx="95">
                  <c:v>43441</c:v>
                </c:pt>
                <c:pt idx="96">
                  <c:v>43469</c:v>
                </c:pt>
                <c:pt idx="97">
                  <c:v>43471</c:v>
                </c:pt>
                <c:pt idx="98">
                  <c:v>43472</c:v>
                </c:pt>
                <c:pt idx="99">
                  <c:v>43472</c:v>
                </c:pt>
                <c:pt idx="100">
                  <c:v>43500</c:v>
                </c:pt>
                <c:pt idx="101">
                  <c:v>43502</c:v>
                </c:pt>
                <c:pt idx="102">
                  <c:v>43503</c:v>
                </c:pt>
                <c:pt idx="103">
                  <c:v>43503</c:v>
                </c:pt>
                <c:pt idx="104">
                  <c:v>43528</c:v>
                </c:pt>
                <c:pt idx="105">
                  <c:v>43530</c:v>
                </c:pt>
                <c:pt idx="106">
                  <c:v>43531</c:v>
                </c:pt>
                <c:pt idx="107">
                  <c:v>43531</c:v>
                </c:pt>
                <c:pt idx="108">
                  <c:v>43559</c:v>
                </c:pt>
                <c:pt idx="109">
                  <c:v>43561</c:v>
                </c:pt>
                <c:pt idx="110">
                  <c:v>43562</c:v>
                </c:pt>
                <c:pt idx="111">
                  <c:v>43562</c:v>
                </c:pt>
                <c:pt idx="112">
                  <c:v>43589</c:v>
                </c:pt>
                <c:pt idx="113">
                  <c:v>43591</c:v>
                </c:pt>
                <c:pt idx="114">
                  <c:v>43592</c:v>
                </c:pt>
                <c:pt idx="115">
                  <c:v>43592</c:v>
                </c:pt>
                <c:pt idx="116">
                  <c:v>43620</c:v>
                </c:pt>
                <c:pt idx="117">
                  <c:v>43622</c:v>
                </c:pt>
                <c:pt idx="118">
                  <c:v>43623</c:v>
                </c:pt>
                <c:pt idx="119">
                  <c:v>43623</c:v>
                </c:pt>
                <c:pt idx="120">
                  <c:v>43650</c:v>
                </c:pt>
                <c:pt idx="121">
                  <c:v>43652</c:v>
                </c:pt>
                <c:pt idx="122">
                  <c:v>43653</c:v>
                </c:pt>
                <c:pt idx="123">
                  <c:v>43653</c:v>
                </c:pt>
                <c:pt idx="124">
                  <c:v>43681</c:v>
                </c:pt>
                <c:pt idx="125">
                  <c:v>43683</c:v>
                </c:pt>
                <c:pt idx="126">
                  <c:v>43684</c:v>
                </c:pt>
                <c:pt idx="127">
                  <c:v>43684</c:v>
                </c:pt>
                <c:pt idx="128">
                  <c:v>43712</c:v>
                </c:pt>
                <c:pt idx="129">
                  <c:v>43714</c:v>
                </c:pt>
                <c:pt idx="130">
                  <c:v>43715</c:v>
                </c:pt>
                <c:pt idx="131">
                  <c:v>43715</c:v>
                </c:pt>
                <c:pt idx="132">
                  <c:v>43742</c:v>
                </c:pt>
                <c:pt idx="133">
                  <c:v>43744</c:v>
                </c:pt>
                <c:pt idx="134">
                  <c:v>43745</c:v>
                </c:pt>
                <c:pt idx="135">
                  <c:v>43745</c:v>
                </c:pt>
                <c:pt idx="136">
                  <c:v>43773</c:v>
                </c:pt>
                <c:pt idx="137">
                  <c:v>43775</c:v>
                </c:pt>
                <c:pt idx="138">
                  <c:v>43776</c:v>
                </c:pt>
                <c:pt idx="139">
                  <c:v>43776</c:v>
                </c:pt>
                <c:pt idx="140">
                  <c:v>43803</c:v>
                </c:pt>
                <c:pt idx="141">
                  <c:v>43805</c:v>
                </c:pt>
                <c:pt idx="142">
                  <c:v>43806</c:v>
                </c:pt>
                <c:pt idx="143">
                  <c:v>43806</c:v>
                </c:pt>
                <c:pt idx="144">
                  <c:v>43834</c:v>
                </c:pt>
                <c:pt idx="145">
                  <c:v>43836</c:v>
                </c:pt>
                <c:pt idx="146">
                  <c:v>43837</c:v>
                </c:pt>
                <c:pt idx="147">
                  <c:v>43837</c:v>
                </c:pt>
                <c:pt idx="148">
                  <c:v>43865</c:v>
                </c:pt>
                <c:pt idx="149">
                  <c:v>43867</c:v>
                </c:pt>
                <c:pt idx="150">
                  <c:v>43868</c:v>
                </c:pt>
                <c:pt idx="151">
                  <c:v>43868</c:v>
                </c:pt>
                <c:pt idx="152">
                  <c:v>43894</c:v>
                </c:pt>
                <c:pt idx="153">
                  <c:v>43896</c:v>
                </c:pt>
                <c:pt idx="154">
                  <c:v>43897</c:v>
                </c:pt>
                <c:pt idx="155">
                  <c:v>43897</c:v>
                </c:pt>
                <c:pt idx="156">
                  <c:v>43925</c:v>
                </c:pt>
                <c:pt idx="157">
                  <c:v>43927</c:v>
                </c:pt>
                <c:pt idx="158">
                  <c:v>43928</c:v>
                </c:pt>
                <c:pt idx="159">
                  <c:v>43928</c:v>
                </c:pt>
                <c:pt idx="160">
                  <c:v>43955</c:v>
                </c:pt>
                <c:pt idx="161">
                  <c:v>43957</c:v>
                </c:pt>
                <c:pt idx="162">
                  <c:v>43958</c:v>
                </c:pt>
                <c:pt idx="163">
                  <c:v>43958</c:v>
                </c:pt>
                <c:pt idx="164">
                  <c:v>43986</c:v>
                </c:pt>
                <c:pt idx="165">
                  <c:v>43988</c:v>
                </c:pt>
                <c:pt idx="166">
                  <c:v>43989</c:v>
                </c:pt>
                <c:pt idx="167">
                  <c:v>43989</c:v>
                </c:pt>
                <c:pt idx="168">
                  <c:v>44016</c:v>
                </c:pt>
                <c:pt idx="169">
                  <c:v>44018</c:v>
                </c:pt>
                <c:pt idx="170">
                  <c:v>44019</c:v>
                </c:pt>
                <c:pt idx="171">
                  <c:v>44019</c:v>
                </c:pt>
                <c:pt idx="172">
                  <c:v>44047</c:v>
                </c:pt>
                <c:pt idx="173">
                  <c:v>44049</c:v>
                </c:pt>
                <c:pt idx="174">
                  <c:v>44050</c:v>
                </c:pt>
                <c:pt idx="175">
                  <c:v>44050</c:v>
                </c:pt>
                <c:pt idx="176">
                  <c:v>44078</c:v>
                </c:pt>
                <c:pt idx="177">
                  <c:v>44080</c:v>
                </c:pt>
                <c:pt idx="178">
                  <c:v>44081</c:v>
                </c:pt>
                <c:pt idx="179">
                  <c:v>44081</c:v>
                </c:pt>
                <c:pt idx="180">
                  <c:v>44108</c:v>
                </c:pt>
                <c:pt idx="181">
                  <c:v>44110</c:v>
                </c:pt>
                <c:pt idx="182">
                  <c:v>44111</c:v>
                </c:pt>
                <c:pt idx="183">
                  <c:v>44111</c:v>
                </c:pt>
                <c:pt idx="184">
                  <c:v>44139</c:v>
                </c:pt>
                <c:pt idx="185">
                  <c:v>44141</c:v>
                </c:pt>
                <c:pt idx="186">
                  <c:v>44142</c:v>
                </c:pt>
                <c:pt idx="187">
                  <c:v>44142</c:v>
                </c:pt>
                <c:pt idx="188">
                  <c:v>44171</c:v>
                </c:pt>
                <c:pt idx="189">
                  <c:v>44172</c:v>
                </c:pt>
                <c:pt idx="190">
                  <c:v>44172</c:v>
                </c:pt>
                <c:pt idx="191">
                  <c:v>44202</c:v>
                </c:pt>
                <c:pt idx="192">
                  <c:v>44203</c:v>
                </c:pt>
                <c:pt idx="193">
                  <c:v>44203</c:v>
                </c:pt>
                <c:pt idx="194">
                  <c:v>44233</c:v>
                </c:pt>
                <c:pt idx="195">
                  <c:v>44234</c:v>
                </c:pt>
                <c:pt idx="196">
                  <c:v>44234</c:v>
                </c:pt>
                <c:pt idx="197">
                  <c:v>44261</c:v>
                </c:pt>
                <c:pt idx="198">
                  <c:v>44262</c:v>
                </c:pt>
                <c:pt idx="199">
                  <c:v>44262</c:v>
                </c:pt>
                <c:pt idx="200">
                  <c:v>44292</c:v>
                </c:pt>
                <c:pt idx="201">
                  <c:v>44293</c:v>
                </c:pt>
                <c:pt idx="202">
                  <c:v>44293</c:v>
                </c:pt>
                <c:pt idx="203">
                  <c:v>44322</c:v>
                </c:pt>
                <c:pt idx="204">
                  <c:v>44323</c:v>
                </c:pt>
                <c:pt idx="205">
                  <c:v>44323</c:v>
                </c:pt>
                <c:pt idx="206">
                  <c:v>44353</c:v>
                </c:pt>
                <c:pt idx="207">
                  <c:v>44354</c:v>
                </c:pt>
                <c:pt idx="208">
                  <c:v>44354</c:v>
                </c:pt>
                <c:pt idx="209">
                  <c:v>44383</c:v>
                </c:pt>
                <c:pt idx="210">
                  <c:v>44384</c:v>
                </c:pt>
                <c:pt idx="211">
                  <c:v>44384</c:v>
                </c:pt>
                <c:pt idx="212">
                  <c:v>44414</c:v>
                </c:pt>
                <c:pt idx="213">
                  <c:v>44415</c:v>
                </c:pt>
                <c:pt idx="214">
                  <c:v>44415</c:v>
                </c:pt>
                <c:pt idx="215">
                  <c:v>44445</c:v>
                </c:pt>
                <c:pt idx="216">
                  <c:v>44446</c:v>
                </c:pt>
                <c:pt idx="217">
                  <c:v>44446</c:v>
                </c:pt>
                <c:pt idx="218">
                  <c:v>44475</c:v>
                </c:pt>
                <c:pt idx="219">
                  <c:v>44476</c:v>
                </c:pt>
                <c:pt idx="220">
                  <c:v>44476</c:v>
                </c:pt>
                <c:pt idx="221">
                  <c:v>44506</c:v>
                </c:pt>
                <c:pt idx="222">
                  <c:v>44507</c:v>
                </c:pt>
                <c:pt idx="223">
                  <c:v>44507</c:v>
                </c:pt>
                <c:pt idx="224">
                  <c:v>44536</c:v>
                </c:pt>
                <c:pt idx="225">
                  <c:v>44537</c:v>
                </c:pt>
                <c:pt idx="226">
                  <c:v>44537</c:v>
                </c:pt>
                <c:pt idx="227">
                  <c:v>44567</c:v>
                </c:pt>
                <c:pt idx="228">
                  <c:v>44568</c:v>
                </c:pt>
                <c:pt idx="229">
                  <c:v>44568</c:v>
                </c:pt>
                <c:pt idx="230">
                  <c:v>44598</c:v>
                </c:pt>
                <c:pt idx="231">
                  <c:v>44599</c:v>
                </c:pt>
                <c:pt idx="232">
                  <c:v>44599</c:v>
                </c:pt>
                <c:pt idx="233">
                  <c:v>44626</c:v>
                </c:pt>
                <c:pt idx="234">
                  <c:v>44627</c:v>
                </c:pt>
                <c:pt idx="235">
                  <c:v>44627</c:v>
                </c:pt>
                <c:pt idx="236">
                  <c:v>44657</c:v>
                </c:pt>
                <c:pt idx="237">
                  <c:v>44658</c:v>
                </c:pt>
                <c:pt idx="238">
                  <c:v>44658</c:v>
                </c:pt>
                <c:pt idx="239">
                  <c:v>44687</c:v>
                </c:pt>
                <c:pt idx="240">
                  <c:v>44688</c:v>
                </c:pt>
                <c:pt idx="241">
                  <c:v>44688</c:v>
                </c:pt>
                <c:pt idx="242">
                  <c:v>44718</c:v>
                </c:pt>
                <c:pt idx="243">
                  <c:v>44719</c:v>
                </c:pt>
                <c:pt idx="244">
                  <c:v>44719</c:v>
                </c:pt>
                <c:pt idx="245">
                  <c:v>44748</c:v>
                </c:pt>
                <c:pt idx="246">
                  <c:v>44749</c:v>
                </c:pt>
                <c:pt idx="247">
                  <c:v>44749</c:v>
                </c:pt>
                <c:pt idx="248">
                  <c:v>44779</c:v>
                </c:pt>
                <c:pt idx="249">
                  <c:v>44780</c:v>
                </c:pt>
                <c:pt idx="250">
                  <c:v>44780</c:v>
                </c:pt>
                <c:pt idx="251">
                  <c:v>44810</c:v>
                </c:pt>
                <c:pt idx="252">
                  <c:v>44811</c:v>
                </c:pt>
                <c:pt idx="253">
                  <c:v>44811</c:v>
                </c:pt>
                <c:pt idx="254">
                  <c:v>44840</c:v>
                </c:pt>
                <c:pt idx="255">
                  <c:v>44841</c:v>
                </c:pt>
                <c:pt idx="256">
                  <c:v>44841</c:v>
                </c:pt>
                <c:pt idx="257">
                  <c:v>44871</c:v>
                </c:pt>
                <c:pt idx="258">
                  <c:v>44872</c:v>
                </c:pt>
                <c:pt idx="259">
                  <c:v>44872</c:v>
                </c:pt>
                <c:pt idx="260">
                  <c:v>44902</c:v>
                </c:pt>
                <c:pt idx="261">
                  <c:v>44902</c:v>
                </c:pt>
                <c:pt idx="262">
                  <c:v>44933</c:v>
                </c:pt>
                <c:pt idx="263">
                  <c:v>44933</c:v>
                </c:pt>
                <c:pt idx="264">
                  <c:v>44964</c:v>
                </c:pt>
                <c:pt idx="265">
                  <c:v>44964</c:v>
                </c:pt>
                <c:pt idx="266">
                  <c:v>44992</c:v>
                </c:pt>
                <c:pt idx="267">
                  <c:v>44992</c:v>
                </c:pt>
                <c:pt idx="268">
                  <c:v>45023</c:v>
                </c:pt>
                <c:pt idx="269">
                  <c:v>45023</c:v>
                </c:pt>
                <c:pt idx="270">
                  <c:v>45053</c:v>
                </c:pt>
                <c:pt idx="271">
                  <c:v>45053</c:v>
                </c:pt>
                <c:pt idx="272">
                  <c:v>45084</c:v>
                </c:pt>
                <c:pt idx="273">
                  <c:v>45084</c:v>
                </c:pt>
                <c:pt idx="274">
                  <c:v>45114</c:v>
                </c:pt>
                <c:pt idx="275">
                  <c:v>45114</c:v>
                </c:pt>
                <c:pt idx="276">
                  <c:v>45145</c:v>
                </c:pt>
                <c:pt idx="277">
                  <c:v>45145</c:v>
                </c:pt>
                <c:pt idx="278">
                  <c:v>45176</c:v>
                </c:pt>
                <c:pt idx="279">
                  <c:v>45176</c:v>
                </c:pt>
                <c:pt idx="280">
                  <c:v>45206</c:v>
                </c:pt>
                <c:pt idx="281">
                  <c:v>45206</c:v>
                </c:pt>
                <c:pt idx="282">
                  <c:v>45237</c:v>
                </c:pt>
                <c:pt idx="283">
                  <c:v>45237</c:v>
                </c:pt>
                <c:pt idx="284">
                  <c:v>45267</c:v>
                </c:pt>
                <c:pt idx="285">
                  <c:v>45267</c:v>
                </c:pt>
                <c:pt idx="286">
                  <c:v>45298</c:v>
                </c:pt>
                <c:pt idx="287">
                  <c:v>45298</c:v>
                </c:pt>
                <c:pt idx="288">
                  <c:v>45329</c:v>
                </c:pt>
                <c:pt idx="289">
                  <c:v>45329</c:v>
                </c:pt>
                <c:pt idx="290">
                  <c:v>45358</c:v>
                </c:pt>
                <c:pt idx="291">
                  <c:v>45358</c:v>
                </c:pt>
                <c:pt idx="292">
                  <c:v>45389</c:v>
                </c:pt>
                <c:pt idx="293">
                  <c:v>45389</c:v>
                </c:pt>
                <c:pt idx="294">
                  <c:v>45419</c:v>
                </c:pt>
                <c:pt idx="295">
                  <c:v>45419</c:v>
                </c:pt>
                <c:pt idx="296">
                  <c:v>45450</c:v>
                </c:pt>
                <c:pt idx="297">
                  <c:v>45450</c:v>
                </c:pt>
                <c:pt idx="298">
                  <c:v>45480</c:v>
                </c:pt>
                <c:pt idx="299">
                  <c:v>45480</c:v>
                </c:pt>
                <c:pt idx="300">
                  <c:v>45511</c:v>
                </c:pt>
                <c:pt idx="301">
                  <c:v>45511</c:v>
                </c:pt>
                <c:pt idx="302">
                  <c:v>45542</c:v>
                </c:pt>
                <c:pt idx="303">
                  <c:v>45572</c:v>
                </c:pt>
                <c:pt idx="304">
                  <c:v>45603</c:v>
                </c:pt>
                <c:pt idx="305">
                  <c:v>45633</c:v>
                </c:pt>
                <c:pt idx="306">
                  <c:v>45664</c:v>
                </c:pt>
                <c:pt idx="307">
                  <c:v>45695</c:v>
                </c:pt>
                <c:pt idx="308">
                  <c:v>45723</c:v>
                </c:pt>
                <c:pt idx="309">
                  <c:v>45754</c:v>
                </c:pt>
                <c:pt idx="310">
                  <c:v>45784</c:v>
                </c:pt>
                <c:pt idx="311">
                  <c:v>45815</c:v>
                </c:pt>
                <c:pt idx="312">
                  <c:v>45845</c:v>
                </c:pt>
                <c:pt idx="313">
                  <c:v>45876</c:v>
                </c:pt>
                <c:pt idx="314">
                  <c:v>45907</c:v>
                </c:pt>
                <c:pt idx="315">
                  <c:v>45937</c:v>
                </c:pt>
                <c:pt idx="316">
                  <c:v>45968</c:v>
                </c:pt>
                <c:pt idx="317">
                  <c:v>45998</c:v>
                </c:pt>
                <c:pt idx="318">
                  <c:v>46029</c:v>
                </c:pt>
                <c:pt idx="319">
                  <c:v>46060</c:v>
                </c:pt>
                <c:pt idx="320">
                  <c:v>46088</c:v>
                </c:pt>
                <c:pt idx="321">
                  <c:v>46119</c:v>
                </c:pt>
                <c:pt idx="322">
                  <c:v>46149</c:v>
                </c:pt>
                <c:pt idx="323">
                  <c:v>46180</c:v>
                </c:pt>
                <c:pt idx="324">
                  <c:v>46210</c:v>
                </c:pt>
                <c:pt idx="325">
                  <c:v>46241</c:v>
                </c:pt>
                <c:pt idx="326">
                  <c:v>46272</c:v>
                </c:pt>
                <c:pt idx="327">
                  <c:v>46302</c:v>
                </c:pt>
                <c:pt idx="328">
                  <c:v>46333</c:v>
                </c:pt>
                <c:pt idx="329">
                  <c:v>46363</c:v>
                </c:pt>
                <c:pt idx="330">
                  <c:v>46394</c:v>
                </c:pt>
                <c:pt idx="331">
                  <c:v>46425</c:v>
                </c:pt>
                <c:pt idx="332">
                  <c:v>46453</c:v>
                </c:pt>
                <c:pt idx="333">
                  <c:v>46484</c:v>
                </c:pt>
                <c:pt idx="334">
                  <c:v>46514</c:v>
                </c:pt>
                <c:pt idx="335">
                  <c:v>46545</c:v>
                </c:pt>
                <c:pt idx="336">
                  <c:v>46575</c:v>
                </c:pt>
                <c:pt idx="337">
                  <c:v>46606</c:v>
                </c:pt>
                <c:pt idx="338">
                  <c:v>46637</c:v>
                </c:pt>
                <c:pt idx="339">
                  <c:v>46667</c:v>
                </c:pt>
                <c:pt idx="340">
                  <c:v>46698</c:v>
                </c:pt>
                <c:pt idx="341">
                  <c:v>46728</c:v>
                </c:pt>
                <c:pt idx="342">
                  <c:v>46759</c:v>
                </c:pt>
                <c:pt idx="343">
                  <c:v>46790</c:v>
                </c:pt>
                <c:pt idx="344">
                  <c:v>46819</c:v>
                </c:pt>
                <c:pt idx="345">
                  <c:v>46850</c:v>
                </c:pt>
                <c:pt idx="346">
                  <c:v>46880</c:v>
                </c:pt>
                <c:pt idx="347">
                  <c:v>46911</c:v>
                </c:pt>
                <c:pt idx="348">
                  <c:v>46941</c:v>
                </c:pt>
                <c:pt idx="349">
                  <c:v>46972</c:v>
                </c:pt>
                <c:pt idx="350">
                  <c:v>47003</c:v>
                </c:pt>
                <c:pt idx="351">
                  <c:v>47033</c:v>
                </c:pt>
                <c:pt idx="352">
                  <c:v>47064</c:v>
                </c:pt>
                <c:pt idx="353">
                  <c:v>47094</c:v>
                </c:pt>
                <c:pt idx="354">
                  <c:v>47125</c:v>
                </c:pt>
                <c:pt idx="355">
                  <c:v>47156</c:v>
                </c:pt>
                <c:pt idx="356">
                  <c:v>47184</c:v>
                </c:pt>
                <c:pt idx="357">
                  <c:v>47215</c:v>
                </c:pt>
                <c:pt idx="358">
                  <c:v>47245</c:v>
                </c:pt>
                <c:pt idx="359">
                  <c:v>47276</c:v>
                </c:pt>
                <c:pt idx="360">
                  <c:v>47306</c:v>
                </c:pt>
                <c:pt idx="361">
                  <c:v>47337</c:v>
                </c:pt>
                <c:pt idx="362">
                  <c:v>47368</c:v>
                </c:pt>
                <c:pt idx="363">
                  <c:v>47398</c:v>
                </c:pt>
                <c:pt idx="364">
                  <c:v>47429</c:v>
                </c:pt>
                <c:pt idx="365">
                  <c:v>47459</c:v>
                </c:pt>
                <c:pt idx="366">
                  <c:v>47490</c:v>
                </c:pt>
                <c:pt idx="367">
                  <c:v>47521</c:v>
                </c:pt>
                <c:pt idx="368">
                  <c:v>47549</c:v>
                </c:pt>
                <c:pt idx="369">
                  <c:v>47580</c:v>
                </c:pt>
                <c:pt idx="370">
                  <c:v>47610</c:v>
                </c:pt>
                <c:pt idx="371">
                  <c:v>47641</c:v>
                </c:pt>
                <c:pt idx="372">
                  <c:v>47671</c:v>
                </c:pt>
                <c:pt idx="373">
                  <c:v>47702</c:v>
                </c:pt>
                <c:pt idx="374">
                  <c:v>47733</c:v>
                </c:pt>
                <c:pt idx="375">
                  <c:v>47763</c:v>
                </c:pt>
                <c:pt idx="376">
                  <c:v>47794</c:v>
                </c:pt>
                <c:pt idx="377">
                  <c:v>47824</c:v>
                </c:pt>
                <c:pt idx="378">
                  <c:v>47855</c:v>
                </c:pt>
                <c:pt idx="379">
                  <c:v>47886</c:v>
                </c:pt>
                <c:pt idx="380">
                  <c:v>47914</c:v>
                </c:pt>
                <c:pt idx="381">
                  <c:v>47945</c:v>
                </c:pt>
                <c:pt idx="382">
                  <c:v>47975</c:v>
                </c:pt>
                <c:pt idx="383">
                  <c:v>48006</c:v>
                </c:pt>
                <c:pt idx="384">
                  <c:v>48036</c:v>
                </c:pt>
                <c:pt idx="385">
                  <c:v>48067</c:v>
                </c:pt>
                <c:pt idx="386">
                  <c:v>48098</c:v>
                </c:pt>
                <c:pt idx="387">
                  <c:v>48128</c:v>
                </c:pt>
                <c:pt idx="388">
                  <c:v>48159</c:v>
                </c:pt>
                <c:pt idx="389">
                  <c:v>48189</c:v>
                </c:pt>
                <c:pt idx="390">
                  <c:v>48220</c:v>
                </c:pt>
                <c:pt idx="391">
                  <c:v>48251</c:v>
                </c:pt>
                <c:pt idx="392">
                  <c:v>48280</c:v>
                </c:pt>
                <c:pt idx="393">
                  <c:v>48311</c:v>
                </c:pt>
                <c:pt idx="394">
                  <c:v>48341</c:v>
                </c:pt>
                <c:pt idx="395">
                  <c:v>48372</c:v>
                </c:pt>
                <c:pt idx="396">
                  <c:v>48402</c:v>
                </c:pt>
                <c:pt idx="397">
                  <c:v>48433</c:v>
                </c:pt>
                <c:pt idx="398">
                  <c:v>48464</c:v>
                </c:pt>
                <c:pt idx="399">
                  <c:v>48494</c:v>
                </c:pt>
                <c:pt idx="400">
                  <c:v>48525</c:v>
                </c:pt>
                <c:pt idx="401">
                  <c:v>48555</c:v>
                </c:pt>
                <c:pt idx="402">
                  <c:v>48586</c:v>
                </c:pt>
                <c:pt idx="403">
                  <c:v>48617</c:v>
                </c:pt>
                <c:pt idx="404">
                  <c:v>48645</c:v>
                </c:pt>
                <c:pt idx="405">
                  <c:v>48676</c:v>
                </c:pt>
                <c:pt idx="406">
                  <c:v>48706</c:v>
                </c:pt>
                <c:pt idx="407">
                  <c:v>48737</c:v>
                </c:pt>
                <c:pt idx="408">
                  <c:v>48767</c:v>
                </c:pt>
                <c:pt idx="409">
                  <c:v>48798</c:v>
                </c:pt>
                <c:pt idx="410">
                  <c:v>48829</c:v>
                </c:pt>
                <c:pt idx="411">
                  <c:v>48859</c:v>
                </c:pt>
              </c:numCache>
            </c:numRef>
          </c:xVal>
          <c:yVal>
            <c:numRef>
              <c:f>Hervé!$B$41:$B$452</c:f>
              <c:numCache>
                <c:formatCode>General</c:formatCode>
                <c:ptCount val="412"/>
                <c:pt idx="44">
                  <c:v>111.69</c:v>
                </c:pt>
                <c:pt idx="45">
                  <c:v>180</c:v>
                </c:pt>
                <c:pt idx="46">
                  <c:v>191.44</c:v>
                </c:pt>
                <c:pt idx="47">
                  <c:v>1206.96</c:v>
                </c:pt>
                <c:pt idx="48">
                  <c:v>111.69</c:v>
                </c:pt>
                <c:pt idx="49">
                  <c:v>180</c:v>
                </c:pt>
                <c:pt idx="50">
                  <c:v>191.44</c:v>
                </c:pt>
                <c:pt idx="51">
                  <c:v>1206.96</c:v>
                </c:pt>
                <c:pt idx="52">
                  <c:v>111.69</c:v>
                </c:pt>
                <c:pt idx="53">
                  <c:v>180</c:v>
                </c:pt>
                <c:pt idx="54">
                  <c:v>191.44</c:v>
                </c:pt>
                <c:pt idx="55">
                  <c:v>1206.96</c:v>
                </c:pt>
                <c:pt idx="56">
                  <c:v>111.69</c:v>
                </c:pt>
                <c:pt idx="57">
                  <c:v>180</c:v>
                </c:pt>
                <c:pt idx="58">
                  <c:v>191.44</c:v>
                </c:pt>
                <c:pt idx="59">
                  <c:v>1206.96</c:v>
                </c:pt>
                <c:pt idx="60">
                  <c:v>111.69</c:v>
                </c:pt>
                <c:pt idx="61">
                  <c:v>180</c:v>
                </c:pt>
                <c:pt idx="62">
                  <c:v>191.44</c:v>
                </c:pt>
                <c:pt idx="63">
                  <c:v>1206.96</c:v>
                </c:pt>
                <c:pt idx="64">
                  <c:v>111.69</c:v>
                </c:pt>
                <c:pt idx="65">
                  <c:v>180</c:v>
                </c:pt>
                <c:pt idx="66">
                  <c:v>191.44</c:v>
                </c:pt>
                <c:pt idx="67">
                  <c:v>1206.96</c:v>
                </c:pt>
                <c:pt idx="68">
                  <c:v>111.69</c:v>
                </c:pt>
                <c:pt idx="69">
                  <c:v>180</c:v>
                </c:pt>
                <c:pt idx="70">
                  <c:v>191.44</c:v>
                </c:pt>
                <c:pt idx="71">
                  <c:v>1206.96</c:v>
                </c:pt>
                <c:pt idx="72">
                  <c:v>111.69</c:v>
                </c:pt>
                <c:pt idx="73">
                  <c:v>180</c:v>
                </c:pt>
                <c:pt idx="74">
                  <c:v>191.44</c:v>
                </c:pt>
                <c:pt idx="75">
                  <c:v>1206.96</c:v>
                </c:pt>
                <c:pt idx="76">
                  <c:v>111.69</c:v>
                </c:pt>
                <c:pt idx="77">
                  <c:v>180</c:v>
                </c:pt>
                <c:pt idx="78">
                  <c:v>191.44</c:v>
                </c:pt>
                <c:pt idx="79">
                  <c:v>1206.96</c:v>
                </c:pt>
                <c:pt idx="80">
                  <c:v>111.69</c:v>
                </c:pt>
                <c:pt idx="81">
                  <c:v>180</c:v>
                </c:pt>
                <c:pt idx="82">
                  <c:v>191.44</c:v>
                </c:pt>
                <c:pt idx="83">
                  <c:v>1206.96</c:v>
                </c:pt>
                <c:pt idx="84">
                  <c:v>111.69</c:v>
                </c:pt>
                <c:pt idx="85">
                  <c:v>180</c:v>
                </c:pt>
                <c:pt idx="86">
                  <c:v>191.44</c:v>
                </c:pt>
                <c:pt idx="87">
                  <c:v>1206.96</c:v>
                </c:pt>
                <c:pt idx="88">
                  <c:v>111.69</c:v>
                </c:pt>
                <c:pt idx="89">
                  <c:v>180</c:v>
                </c:pt>
                <c:pt idx="90">
                  <c:v>191.44</c:v>
                </c:pt>
                <c:pt idx="91">
                  <c:v>1206.96</c:v>
                </c:pt>
                <c:pt idx="92">
                  <c:v>111.69</c:v>
                </c:pt>
                <c:pt idx="93">
                  <c:v>180</c:v>
                </c:pt>
                <c:pt idx="94">
                  <c:v>191.44</c:v>
                </c:pt>
                <c:pt idx="95">
                  <c:v>1206.96</c:v>
                </c:pt>
                <c:pt idx="96">
                  <c:v>111.69</c:v>
                </c:pt>
                <c:pt idx="97">
                  <c:v>180</c:v>
                </c:pt>
                <c:pt idx="98">
                  <c:v>191.44</c:v>
                </c:pt>
                <c:pt idx="99">
                  <c:v>1206.96</c:v>
                </c:pt>
                <c:pt idx="100">
                  <c:v>111.69</c:v>
                </c:pt>
                <c:pt idx="101">
                  <c:v>180</c:v>
                </c:pt>
                <c:pt idx="102">
                  <c:v>191.44</c:v>
                </c:pt>
                <c:pt idx="103">
                  <c:v>1206.96</c:v>
                </c:pt>
                <c:pt idx="104">
                  <c:v>111.69</c:v>
                </c:pt>
                <c:pt idx="105">
                  <c:v>180</c:v>
                </c:pt>
                <c:pt idx="106">
                  <c:v>191.44</c:v>
                </c:pt>
                <c:pt idx="107">
                  <c:v>1206.96</c:v>
                </c:pt>
                <c:pt idx="108">
                  <c:v>111.69</c:v>
                </c:pt>
                <c:pt idx="109">
                  <c:v>180</c:v>
                </c:pt>
                <c:pt idx="110">
                  <c:v>191.44</c:v>
                </c:pt>
                <c:pt idx="111">
                  <c:v>1206.96</c:v>
                </c:pt>
                <c:pt idx="112">
                  <c:v>111.69</c:v>
                </c:pt>
                <c:pt idx="113">
                  <c:v>180</c:v>
                </c:pt>
                <c:pt idx="114">
                  <c:v>191.44</c:v>
                </c:pt>
                <c:pt idx="115">
                  <c:v>1206.96</c:v>
                </c:pt>
                <c:pt idx="116">
                  <c:v>111.69</c:v>
                </c:pt>
                <c:pt idx="117">
                  <c:v>180</c:v>
                </c:pt>
                <c:pt idx="118">
                  <c:v>191.44</c:v>
                </c:pt>
                <c:pt idx="119">
                  <c:v>1206.96</c:v>
                </c:pt>
                <c:pt idx="120">
                  <c:v>111.69</c:v>
                </c:pt>
                <c:pt idx="121">
                  <c:v>180</c:v>
                </c:pt>
                <c:pt idx="122">
                  <c:v>191.44</c:v>
                </c:pt>
                <c:pt idx="123">
                  <c:v>1206.96</c:v>
                </c:pt>
                <c:pt idx="124">
                  <c:v>111.69</c:v>
                </c:pt>
                <c:pt idx="125">
                  <c:v>180</c:v>
                </c:pt>
                <c:pt idx="126">
                  <c:v>191.44</c:v>
                </c:pt>
                <c:pt idx="127">
                  <c:v>1206.96</c:v>
                </c:pt>
                <c:pt idx="128">
                  <c:v>111.69</c:v>
                </c:pt>
                <c:pt idx="129">
                  <c:v>180</c:v>
                </c:pt>
                <c:pt idx="130">
                  <c:v>191.44</c:v>
                </c:pt>
                <c:pt idx="131">
                  <c:v>1206.96</c:v>
                </c:pt>
                <c:pt idx="132">
                  <c:v>111.69</c:v>
                </c:pt>
                <c:pt idx="133">
                  <c:v>180</c:v>
                </c:pt>
                <c:pt idx="134">
                  <c:v>191.44</c:v>
                </c:pt>
                <c:pt idx="135">
                  <c:v>1206.96</c:v>
                </c:pt>
                <c:pt idx="136">
                  <c:v>111.69</c:v>
                </c:pt>
                <c:pt idx="137">
                  <c:v>180</c:v>
                </c:pt>
                <c:pt idx="138">
                  <c:v>191.44</c:v>
                </c:pt>
                <c:pt idx="139">
                  <c:v>1206.96</c:v>
                </c:pt>
                <c:pt idx="140">
                  <c:v>111.69</c:v>
                </c:pt>
                <c:pt idx="141">
                  <c:v>180</c:v>
                </c:pt>
                <c:pt idx="142">
                  <c:v>191.44</c:v>
                </c:pt>
                <c:pt idx="143">
                  <c:v>1206.96</c:v>
                </c:pt>
                <c:pt idx="144">
                  <c:v>111.69</c:v>
                </c:pt>
                <c:pt idx="145">
                  <c:v>180</c:v>
                </c:pt>
                <c:pt idx="146">
                  <c:v>191.44</c:v>
                </c:pt>
                <c:pt idx="147">
                  <c:v>1206.96</c:v>
                </c:pt>
                <c:pt idx="148">
                  <c:v>111.69</c:v>
                </c:pt>
                <c:pt idx="149">
                  <c:v>180</c:v>
                </c:pt>
                <c:pt idx="150">
                  <c:v>191.44</c:v>
                </c:pt>
                <c:pt idx="151">
                  <c:v>1206.96</c:v>
                </c:pt>
                <c:pt idx="152">
                  <c:v>111.69</c:v>
                </c:pt>
                <c:pt idx="153">
                  <c:v>180</c:v>
                </c:pt>
                <c:pt idx="154">
                  <c:v>191.44</c:v>
                </c:pt>
                <c:pt idx="155">
                  <c:v>1206.96</c:v>
                </c:pt>
                <c:pt idx="156">
                  <c:v>111.69</c:v>
                </c:pt>
                <c:pt idx="157">
                  <c:v>180</c:v>
                </c:pt>
                <c:pt idx="158">
                  <c:v>191.44</c:v>
                </c:pt>
                <c:pt idx="159">
                  <c:v>1206.96</c:v>
                </c:pt>
                <c:pt idx="160">
                  <c:v>111.69</c:v>
                </c:pt>
                <c:pt idx="161">
                  <c:v>180</c:v>
                </c:pt>
                <c:pt idx="162">
                  <c:v>191.44</c:v>
                </c:pt>
                <c:pt idx="163">
                  <c:v>1206.96</c:v>
                </c:pt>
                <c:pt idx="164">
                  <c:v>111.69</c:v>
                </c:pt>
                <c:pt idx="165">
                  <c:v>180</c:v>
                </c:pt>
                <c:pt idx="166">
                  <c:v>191.44</c:v>
                </c:pt>
                <c:pt idx="167">
                  <c:v>1206.96</c:v>
                </c:pt>
                <c:pt idx="168">
                  <c:v>111.69</c:v>
                </c:pt>
                <c:pt idx="169">
                  <c:v>180</c:v>
                </c:pt>
                <c:pt idx="170">
                  <c:v>191.44</c:v>
                </c:pt>
                <c:pt idx="171">
                  <c:v>1206.96</c:v>
                </c:pt>
                <c:pt idx="172">
                  <c:v>111.69</c:v>
                </c:pt>
                <c:pt idx="173">
                  <c:v>180</c:v>
                </c:pt>
                <c:pt idx="174">
                  <c:v>191.44</c:v>
                </c:pt>
                <c:pt idx="175">
                  <c:v>1206.96</c:v>
                </c:pt>
                <c:pt idx="176">
                  <c:v>111.69</c:v>
                </c:pt>
                <c:pt idx="177">
                  <c:v>180</c:v>
                </c:pt>
                <c:pt idx="178">
                  <c:v>191.44</c:v>
                </c:pt>
                <c:pt idx="179">
                  <c:v>1206.96</c:v>
                </c:pt>
                <c:pt idx="180">
                  <c:v>111.69</c:v>
                </c:pt>
                <c:pt idx="181">
                  <c:v>180</c:v>
                </c:pt>
                <c:pt idx="182">
                  <c:v>191.44</c:v>
                </c:pt>
                <c:pt idx="183">
                  <c:v>1206.96</c:v>
                </c:pt>
                <c:pt idx="184">
                  <c:v>111.69</c:v>
                </c:pt>
                <c:pt idx="185">
                  <c:v>180</c:v>
                </c:pt>
                <c:pt idx="186">
                  <c:v>191.44</c:v>
                </c:pt>
                <c:pt idx="187">
                  <c:v>1206.96</c:v>
                </c:pt>
                <c:pt idx="188">
                  <c:v>180</c:v>
                </c:pt>
                <c:pt idx="189">
                  <c:v>191.44</c:v>
                </c:pt>
                <c:pt idx="190">
                  <c:v>1206.96</c:v>
                </c:pt>
                <c:pt idx="191">
                  <c:v>180</c:v>
                </c:pt>
                <c:pt idx="192">
                  <c:v>191.44</c:v>
                </c:pt>
                <c:pt idx="193">
                  <c:v>1206.96</c:v>
                </c:pt>
                <c:pt idx="194">
                  <c:v>180</c:v>
                </c:pt>
                <c:pt idx="195">
                  <c:v>191.44</c:v>
                </c:pt>
                <c:pt idx="196">
                  <c:v>1206.96</c:v>
                </c:pt>
                <c:pt idx="197">
                  <c:v>180</c:v>
                </c:pt>
                <c:pt idx="198">
                  <c:v>191.44</c:v>
                </c:pt>
                <c:pt idx="199">
                  <c:v>1206.96</c:v>
                </c:pt>
                <c:pt idx="200">
                  <c:v>180</c:v>
                </c:pt>
                <c:pt idx="201">
                  <c:v>191.44</c:v>
                </c:pt>
                <c:pt idx="202">
                  <c:v>1206.96</c:v>
                </c:pt>
                <c:pt idx="203">
                  <c:v>180</c:v>
                </c:pt>
                <c:pt idx="204">
                  <c:v>191.44</c:v>
                </c:pt>
                <c:pt idx="205">
                  <c:v>1206.96</c:v>
                </c:pt>
                <c:pt idx="206">
                  <c:v>180</c:v>
                </c:pt>
                <c:pt idx="207">
                  <c:v>191.44</c:v>
                </c:pt>
                <c:pt idx="208">
                  <c:v>1206.96</c:v>
                </c:pt>
                <c:pt idx="209">
                  <c:v>180</c:v>
                </c:pt>
                <c:pt idx="210">
                  <c:v>191.44</c:v>
                </c:pt>
                <c:pt idx="211">
                  <c:v>1206.96</c:v>
                </c:pt>
                <c:pt idx="212">
                  <c:v>180</c:v>
                </c:pt>
                <c:pt idx="213">
                  <c:v>191.44</c:v>
                </c:pt>
                <c:pt idx="214">
                  <c:v>1206.96</c:v>
                </c:pt>
                <c:pt idx="215">
                  <c:v>180</c:v>
                </c:pt>
                <c:pt idx="216">
                  <c:v>191.44</c:v>
                </c:pt>
                <c:pt idx="217">
                  <c:v>1206.96</c:v>
                </c:pt>
                <c:pt idx="218">
                  <c:v>180</c:v>
                </c:pt>
                <c:pt idx="219">
                  <c:v>191.44</c:v>
                </c:pt>
                <c:pt idx="220">
                  <c:v>1206.96</c:v>
                </c:pt>
                <c:pt idx="221">
                  <c:v>180</c:v>
                </c:pt>
                <c:pt idx="222">
                  <c:v>191.44</c:v>
                </c:pt>
                <c:pt idx="223">
                  <c:v>1206.96</c:v>
                </c:pt>
                <c:pt idx="224">
                  <c:v>180</c:v>
                </c:pt>
                <c:pt idx="225">
                  <c:v>191.44</c:v>
                </c:pt>
                <c:pt idx="226">
                  <c:v>1206.96</c:v>
                </c:pt>
                <c:pt idx="227">
                  <c:v>180</c:v>
                </c:pt>
                <c:pt idx="228">
                  <c:v>191.44</c:v>
                </c:pt>
                <c:pt idx="229">
                  <c:v>1206.96</c:v>
                </c:pt>
                <c:pt idx="230">
                  <c:v>180</c:v>
                </c:pt>
                <c:pt idx="231">
                  <c:v>191.44</c:v>
                </c:pt>
                <c:pt idx="232">
                  <c:v>1206.96</c:v>
                </c:pt>
                <c:pt idx="233">
                  <c:v>180</c:v>
                </c:pt>
                <c:pt idx="234">
                  <c:v>191.44</c:v>
                </c:pt>
                <c:pt idx="235">
                  <c:v>1206.96</c:v>
                </c:pt>
                <c:pt idx="236">
                  <c:v>180</c:v>
                </c:pt>
                <c:pt idx="237">
                  <c:v>191.44</c:v>
                </c:pt>
                <c:pt idx="238">
                  <c:v>1206.96</c:v>
                </c:pt>
                <c:pt idx="239">
                  <c:v>180</c:v>
                </c:pt>
                <c:pt idx="240">
                  <c:v>191.44</c:v>
                </c:pt>
                <c:pt idx="241">
                  <c:v>1206.96</c:v>
                </c:pt>
                <c:pt idx="242">
                  <c:v>180</c:v>
                </c:pt>
                <c:pt idx="243">
                  <c:v>191.44</c:v>
                </c:pt>
                <c:pt idx="244">
                  <c:v>1206.96</c:v>
                </c:pt>
                <c:pt idx="245">
                  <c:v>180</c:v>
                </c:pt>
                <c:pt idx="246">
                  <c:v>191.44</c:v>
                </c:pt>
                <c:pt idx="247">
                  <c:v>1206.96</c:v>
                </c:pt>
                <c:pt idx="248">
                  <c:v>180</c:v>
                </c:pt>
                <c:pt idx="249">
                  <c:v>191.44</c:v>
                </c:pt>
                <c:pt idx="250">
                  <c:v>1206.96</c:v>
                </c:pt>
                <c:pt idx="251">
                  <c:v>180</c:v>
                </c:pt>
                <c:pt idx="252">
                  <c:v>191.44</c:v>
                </c:pt>
                <c:pt idx="253">
                  <c:v>1206.96</c:v>
                </c:pt>
                <c:pt idx="254">
                  <c:v>180</c:v>
                </c:pt>
                <c:pt idx="255">
                  <c:v>191.44</c:v>
                </c:pt>
                <c:pt idx="256">
                  <c:v>1206.96</c:v>
                </c:pt>
                <c:pt idx="257">
                  <c:v>180</c:v>
                </c:pt>
                <c:pt idx="258">
                  <c:v>191.44</c:v>
                </c:pt>
                <c:pt idx="259">
                  <c:v>1206.96</c:v>
                </c:pt>
                <c:pt idx="260">
                  <c:v>191.44</c:v>
                </c:pt>
                <c:pt idx="261">
                  <c:v>1206.96</c:v>
                </c:pt>
                <c:pt idx="262">
                  <c:v>191.44</c:v>
                </c:pt>
                <c:pt idx="263">
                  <c:v>1206.96</c:v>
                </c:pt>
                <c:pt idx="264">
                  <c:v>191.44</c:v>
                </c:pt>
                <c:pt idx="265">
                  <c:v>1206.96</c:v>
                </c:pt>
                <c:pt idx="266">
                  <c:v>191.44</c:v>
                </c:pt>
                <c:pt idx="267">
                  <c:v>1206.96</c:v>
                </c:pt>
                <c:pt idx="268">
                  <c:v>191.44</c:v>
                </c:pt>
                <c:pt idx="269">
                  <c:v>1206.96</c:v>
                </c:pt>
                <c:pt idx="270">
                  <c:v>191.44</c:v>
                </c:pt>
                <c:pt idx="271">
                  <c:v>1206.96</c:v>
                </c:pt>
                <c:pt idx="272">
                  <c:v>191.44</c:v>
                </c:pt>
                <c:pt idx="273">
                  <c:v>1206.96</c:v>
                </c:pt>
                <c:pt idx="274">
                  <c:v>191.44</c:v>
                </c:pt>
                <c:pt idx="275">
                  <c:v>1206.96</c:v>
                </c:pt>
                <c:pt idx="276">
                  <c:v>191.44</c:v>
                </c:pt>
                <c:pt idx="277">
                  <c:v>1206.96</c:v>
                </c:pt>
                <c:pt idx="278">
                  <c:v>191.44</c:v>
                </c:pt>
                <c:pt idx="279">
                  <c:v>1206.96</c:v>
                </c:pt>
                <c:pt idx="280">
                  <c:v>191.44</c:v>
                </c:pt>
                <c:pt idx="281">
                  <c:v>1206.96</c:v>
                </c:pt>
                <c:pt idx="282">
                  <c:v>191.44</c:v>
                </c:pt>
                <c:pt idx="283">
                  <c:v>1206.96</c:v>
                </c:pt>
                <c:pt idx="284">
                  <c:v>191.44</c:v>
                </c:pt>
                <c:pt idx="285">
                  <c:v>1206.96</c:v>
                </c:pt>
                <c:pt idx="286">
                  <c:v>191.44</c:v>
                </c:pt>
                <c:pt idx="287">
                  <c:v>1206.96</c:v>
                </c:pt>
                <c:pt idx="288">
                  <c:v>191.44</c:v>
                </c:pt>
                <c:pt idx="289">
                  <c:v>1206.96</c:v>
                </c:pt>
                <c:pt idx="290">
                  <c:v>191.44</c:v>
                </c:pt>
                <c:pt idx="291">
                  <c:v>1206.96</c:v>
                </c:pt>
                <c:pt idx="292">
                  <c:v>191.44</c:v>
                </c:pt>
                <c:pt idx="293">
                  <c:v>1206.96</c:v>
                </c:pt>
                <c:pt idx="294">
                  <c:v>191.44</c:v>
                </c:pt>
                <c:pt idx="295">
                  <c:v>1206.96</c:v>
                </c:pt>
                <c:pt idx="296">
                  <c:v>191.44</c:v>
                </c:pt>
                <c:pt idx="297">
                  <c:v>1206.96</c:v>
                </c:pt>
                <c:pt idx="298">
                  <c:v>191.44</c:v>
                </c:pt>
                <c:pt idx="299">
                  <c:v>1206.96</c:v>
                </c:pt>
                <c:pt idx="300">
                  <c:v>191.44</c:v>
                </c:pt>
                <c:pt idx="301">
                  <c:v>1206.96</c:v>
                </c:pt>
                <c:pt idx="302">
                  <c:v>1206.96</c:v>
                </c:pt>
                <c:pt idx="303">
                  <c:v>1206.96</c:v>
                </c:pt>
                <c:pt idx="304">
                  <c:v>1206.96</c:v>
                </c:pt>
                <c:pt idx="305">
                  <c:v>1206.96</c:v>
                </c:pt>
                <c:pt idx="306">
                  <c:v>1206.96</c:v>
                </c:pt>
                <c:pt idx="307">
                  <c:v>1206.96</c:v>
                </c:pt>
                <c:pt idx="308">
                  <c:v>1206.96</c:v>
                </c:pt>
                <c:pt idx="309">
                  <c:v>1206.96</c:v>
                </c:pt>
                <c:pt idx="310">
                  <c:v>1206.96</c:v>
                </c:pt>
                <c:pt idx="311">
                  <c:v>1206.96</c:v>
                </c:pt>
                <c:pt idx="312">
                  <c:v>1206.96</c:v>
                </c:pt>
                <c:pt idx="313">
                  <c:v>1206.96</c:v>
                </c:pt>
                <c:pt idx="314">
                  <c:v>1206.96</c:v>
                </c:pt>
                <c:pt idx="315">
                  <c:v>1206.96</c:v>
                </c:pt>
                <c:pt idx="316">
                  <c:v>1206.96</c:v>
                </c:pt>
                <c:pt idx="317">
                  <c:v>1206.96</c:v>
                </c:pt>
                <c:pt idx="318">
                  <c:v>1206.96</c:v>
                </c:pt>
                <c:pt idx="319">
                  <c:v>1206.96</c:v>
                </c:pt>
                <c:pt idx="320">
                  <c:v>1206.96</c:v>
                </c:pt>
                <c:pt idx="321">
                  <c:v>1206.96</c:v>
                </c:pt>
                <c:pt idx="322">
                  <c:v>1206.96</c:v>
                </c:pt>
                <c:pt idx="323">
                  <c:v>1206.96</c:v>
                </c:pt>
                <c:pt idx="324">
                  <c:v>1206.96</c:v>
                </c:pt>
                <c:pt idx="325">
                  <c:v>1206.96</c:v>
                </c:pt>
                <c:pt idx="326">
                  <c:v>1206.96</c:v>
                </c:pt>
                <c:pt idx="327">
                  <c:v>1206.96</c:v>
                </c:pt>
                <c:pt idx="328">
                  <c:v>1206.96</c:v>
                </c:pt>
                <c:pt idx="329">
                  <c:v>1206.96</c:v>
                </c:pt>
                <c:pt idx="330">
                  <c:v>1206.96</c:v>
                </c:pt>
                <c:pt idx="331">
                  <c:v>1206.96</c:v>
                </c:pt>
                <c:pt idx="332">
                  <c:v>1206.96</c:v>
                </c:pt>
                <c:pt idx="333">
                  <c:v>1206.96</c:v>
                </c:pt>
                <c:pt idx="334">
                  <c:v>1206.96</c:v>
                </c:pt>
                <c:pt idx="335">
                  <c:v>1206.96</c:v>
                </c:pt>
                <c:pt idx="336">
                  <c:v>1206.96</c:v>
                </c:pt>
                <c:pt idx="337">
                  <c:v>1206.96</c:v>
                </c:pt>
                <c:pt idx="338">
                  <c:v>1206.96</c:v>
                </c:pt>
                <c:pt idx="339">
                  <c:v>1206.96</c:v>
                </c:pt>
                <c:pt idx="340">
                  <c:v>1206.96</c:v>
                </c:pt>
                <c:pt idx="341">
                  <c:v>1206.96</c:v>
                </c:pt>
                <c:pt idx="342">
                  <c:v>1206.96</c:v>
                </c:pt>
                <c:pt idx="343">
                  <c:v>1206.96</c:v>
                </c:pt>
                <c:pt idx="344">
                  <c:v>1206.96</c:v>
                </c:pt>
                <c:pt idx="345">
                  <c:v>1206.96</c:v>
                </c:pt>
                <c:pt idx="346">
                  <c:v>1206.96</c:v>
                </c:pt>
                <c:pt idx="347">
                  <c:v>1206.96</c:v>
                </c:pt>
                <c:pt idx="348">
                  <c:v>1206.96</c:v>
                </c:pt>
                <c:pt idx="349">
                  <c:v>1206.96</c:v>
                </c:pt>
                <c:pt idx="350">
                  <c:v>1206.96</c:v>
                </c:pt>
                <c:pt idx="351">
                  <c:v>1206.96</c:v>
                </c:pt>
                <c:pt idx="352">
                  <c:v>1206.96</c:v>
                </c:pt>
                <c:pt idx="353">
                  <c:v>1206.96</c:v>
                </c:pt>
                <c:pt idx="354">
                  <c:v>1206.96</c:v>
                </c:pt>
                <c:pt idx="355">
                  <c:v>1206.96</c:v>
                </c:pt>
                <c:pt idx="356">
                  <c:v>1206.96</c:v>
                </c:pt>
                <c:pt idx="357">
                  <c:v>1206.96</c:v>
                </c:pt>
                <c:pt idx="358">
                  <c:v>1206.96</c:v>
                </c:pt>
                <c:pt idx="359">
                  <c:v>1206.96</c:v>
                </c:pt>
                <c:pt idx="360">
                  <c:v>1206.96</c:v>
                </c:pt>
                <c:pt idx="361">
                  <c:v>1206.96</c:v>
                </c:pt>
                <c:pt idx="362">
                  <c:v>1206.96</c:v>
                </c:pt>
                <c:pt idx="363">
                  <c:v>1206.96</c:v>
                </c:pt>
                <c:pt idx="364">
                  <c:v>1206.96</c:v>
                </c:pt>
                <c:pt idx="365">
                  <c:v>1206.96</c:v>
                </c:pt>
                <c:pt idx="366">
                  <c:v>1206.96</c:v>
                </c:pt>
                <c:pt idx="367">
                  <c:v>1206.96</c:v>
                </c:pt>
                <c:pt idx="368">
                  <c:v>1206.96</c:v>
                </c:pt>
                <c:pt idx="369">
                  <c:v>1206.96</c:v>
                </c:pt>
                <c:pt idx="370">
                  <c:v>1206.96</c:v>
                </c:pt>
                <c:pt idx="371">
                  <c:v>1206.96</c:v>
                </c:pt>
                <c:pt idx="372">
                  <c:v>1206.96</c:v>
                </c:pt>
                <c:pt idx="373">
                  <c:v>1206.96</c:v>
                </c:pt>
                <c:pt idx="374">
                  <c:v>1206.96</c:v>
                </c:pt>
                <c:pt idx="375">
                  <c:v>1206.96</c:v>
                </c:pt>
                <c:pt idx="376">
                  <c:v>1206.96</c:v>
                </c:pt>
                <c:pt idx="377">
                  <c:v>1206.96</c:v>
                </c:pt>
                <c:pt idx="378">
                  <c:v>1206.96</c:v>
                </c:pt>
                <c:pt idx="379">
                  <c:v>1206.96</c:v>
                </c:pt>
                <c:pt idx="380">
                  <c:v>1206.96</c:v>
                </c:pt>
                <c:pt idx="381">
                  <c:v>1206.96</c:v>
                </c:pt>
                <c:pt idx="382">
                  <c:v>1206.96</c:v>
                </c:pt>
                <c:pt idx="383">
                  <c:v>1206.96</c:v>
                </c:pt>
                <c:pt idx="384">
                  <c:v>1206.96</c:v>
                </c:pt>
                <c:pt idx="385">
                  <c:v>1206.96</c:v>
                </c:pt>
                <c:pt idx="386">
                  <c:v>1206.96</c:v>
                </c:pt>
                <c:pt idx="387">
                  <c:v>1206.96</c:v>
                </c:pt>
                <c:pt idx="388">
                  <c:v>1206.96</c:v>
                </c:pt>
                <c:pt idx="389">
                  <c:v>1206.96</c:v>
                </c:pt>
                <c:pt idx="390">
                  <c:v>1206.96</c:v>
                </c:pt>
                <c:pt idx="391">
                  <c:v>1206.96</c:v>
                </c:pt>
                <c:pt idx="392">
                  <c:v>1206.96</c:v>
                </c:pt>
                <c:pt idx="393">
                  <c:v>1206.96</c:v>
                </c:pt>
                <c:pt idx="394">
                  <c:v>1206.96</c:v>
                </c:pt>
                <c:pt idx="395">
                  <c:v>1206.96</c:v>
                </c:pt>
                <c:pt idx="396">
                  <c:v>1206.96</c:v>
                </c:pt>
                <c:pt idx="397">
                  <c:v>1206.96</c:v>
                </c:pt>
                <c:pt idx="398">
                  <c:v>1206.96</c:v>
                </c:pt>
                <c:pt idx="399">
                  <c:v>1206.96</c:v>
                </c:pt>
                <c:pt idx="400">
                  <c:v>1206.96</c:v>
                </c:pt>
                <c:pt idx="401">
                  <c:v>1206.96</c:v>
                </c:pt>
                <c:pt idx="402">
                  <c:v>1206.96</c:v>
                </c:pt>
                <c:pt idx="403">
                  <c:v>1206.96</c:v>
                </c:pt>
                <c:pt idx="404">
                  <c:v>1206.96</c:v>
                </c:pt>
                <c:pt idx="405">
                  <c:v>1206.96</c:v>
                </c:pt>
                <c:pt idx="406">
                  <c:v>1206.96</c:v>
                </c:pt>
                <c:pt idx="407">
                  <c:v>1206.96</c:v>
                </c:pt>
                <c:pt idx="408">
                  <c:v>1206.96</c:v>
                </c:pt>
                <c:pt idx="409">
                  <c:v>1206.96</c:v>
                </c:pt>
                <c:pt idx="410">
                  <c:v>1206.96</c:v>
                </c:pt>
                <c:pt idx="411">
                  <c:v>1206.96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C5-4E0C-AC0B-2B93792CE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79359"/>
        <c:axId val="74284767"/>
      </c:scatterChart>
      <c:valAx>
        <c:axId val="74279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284767"/>
        <c:crosses val="autoZero"/>
        <c:crossBetween val="midCat"/>
      </c:valAx>
      <c:valAx>
        <c:axId val="7428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279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depense HB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Feuil1!$B$4:$B$221</c:f>
              <c:numCache>
                <c:formatCode>mmm\-yy</c:formatCode>
                <c:ptCount val="21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  <c:pt idx="59">
                  <c:v>44866</c:v>
                </c:pt>
                <c:pt idx="60">
                  <c:v>44896</c:v>
                </c:pt>
                <c:pt idx="61">
                  <c:v>44927</c:v>
                </c:pt>
                <c:pt idx="62">
                  <c:v>44958</c:v>
                </c:pt>
                <c:pt idx="63">
                  <c:v>44986</c:v>
                </c:pt>
                <c:pt idx="64">
                  <c:v>45017</c:v>
                </c:pt>
                <c:pt idx="65">
                  <c:v>45047</c:v>
                </c:pt>
                <c:pt idx="66">
                  <c:v>45078</c:v>
                </c:pt>
                <c:pt idx="67">
                  <c:v>45108</c:v>
                </c:pt>
                <c:pt idx="68">
                  <c:v>45139</c:v>
                </c:pt>
                <c:pt idx="69">
                  <c:v>45170</c:v>
                </c:pt>
                <c:pt idx="70">
                  <c:v>45200</c:v>
                </c:pt>
                <c:pt idx="71">
                  <c:v>45231</c:v>
                </c:pt>
                <c:pt idx="72">
                  <c:v>45261</c:v>
                </c:pt>
                <c:pt idx="73">
                  <c:v>45292</c:v>
                </c:pt>
                <c:pt idx="74">
                  <c:v>45323</c:v>
                </c:pt>
                <c:pt idx="75">
                  <c:v>45352</c:v>
                </c:pt>
                <c:pt idx="76">
                  <c:v>45383</c:v>
                </c:pt>
                <c:pt idx="77">
                  <c:v>45413</c:v>
                </c:pt>
                <c:pt idx="78">
                  <c:v>45444</c:v>
                </c:pt>
                <c:pt idx="79">
                  <c:v>45474</c:v>
                </c:pt>
                <c:pt idx="80">
                  <c:v>45505</c:v>
                </c:pt>
                <c:pt idx="81">
                  <c:v>45536</c:v>
                </c:pt>
                <c:pt idx="82">
                  <c:v>45566</c:v>
                </c:pt>
                <c:pt idx="83">
                  <c:v>45597</c:v>
                </c:pt>
                <c:pt idx="84">
                  <c:v>45627</c:v>
                </c:pt>
                <c:pt idx="85">
                  <c:v>45658</c:v>
                </c:pt>
                <c:pt idx="86">
                  <c:v>45689</c:v>
                </c:pt>
                <c:pt idx="87">
                  <c:v>45717</c:v>
                </c:pt>
                <c:pt idx="88">
                  <c:v>45748</c:v>
                </c:pt>
                <c:pt idx="89">
                  <c:v>45778</c:v>
                </c:pt>
                <c:pt idx="90">
                  <c:v>45809</c:v>
                </c:pt>
                <c:pt idx="91">
                  <c:v>45839</c:v>
                </c:pt>
                <c:pt idx="92">
                  <c:v>45870</c:v>
                </c:pt>
                <c:pt idx="93">
                  <c:v>45901</c:v>
                </c:pt>
                <c:pt idx="94">
                  <c:v>45931</c:v>
                </c:pt>
                <c:pt idx="95">
                  <c:v>45962</c:v>
                </c:pt>
                <c:pt idx="96">
                  <c:v>45992</c:v>
                </c:pt>
                <c:pt idx="97">
                  <c:v>46023</c:v>
                </c:pt>
                <c:pt idx="98">
                  <c:v>46054</c:v>
                </c:pt>
                <c:pt idx="99">
                  <c:v>46082</c:v>
                </c:pt>
                <c:pt idx="100">
                  <c:v>46113</c:v>
                </c:pt>
                <c:pt idx="101">
                  <c:v>46143</c:v>
                </c:pt>
                <c:pt idx="102">
                  <c:v>46174</c:v>
                </c:pt>
                <c:pt idx="103">
                  <c:v>46204</c:v>
                </c:pt>
                <c:pt idx="104">
                  <c:v>46235</c:v>
                </c:pt>
                <c:pt idx="105">
                  <c:v>46266</c:v>
                </c:pt>
                <c:pt idx="106">
                  <c:v>46296</c:v>
                </c:pt>
                <c:pt idx="107">
                  <c:v>46327</c:v>
                </c:pt>
                <c:pt idx="108">
                  <c:v>46357</c:v>
                </c:pt>
                <c:pt idx="109">
                  <c:v>46388</c:v>
                </c:pt>
                <c:pt idx="110">
                  <c:v>46419</c:v>
                </c:pt>
                <c:pt idx="111">
                  <c:v>46447</c:v>
                </c:pt>
                <c:pt idx="112">
                  <c:v>46478</c:v>
                </c:pt>
                <c:pt idx="113">
                  <c:v>46508</c:v>
                </c:pt>
                <c:pt idx="114">
                  <c:v>46539</c:v>
                </c:pt>
                <c:pt idx="115">
                  <c:v>46569</c:v>
                </c:pt>
                <c:pt idx="116">
                  <c:v>46600</c:v>
                </c:pt>
                <c:pt idx="117">
                  <c:v>46631</c:v>
                </c:pt>
                <c:pt idx="118">
                  <c:v>46661</c:v>
                </c:pt>
                <c:pt idx="119">
                  <c:v>46692</c:v>
                </c:pt>
                <c:pt idx="120">
                  <c:v>46722</c:v>
                </c:pt>
                <c:pt idx="121">
                  <c:v>46753</c:v>
                </c:pt>
                <c:pt idx="122">
                  <c:v>46784</c:v>
                </c:pt>
                <c:pt idx="123">
                  <c:v>46813</c:v>
                </c:pt>
                <c:pt idx="124">
                  <c:v>46844</c:v>
                </c:pt>
                <c:pt idx="125">
                  <c:v>46874</c:v>
                </c:pt>
                <c:pt idx="126">
                  <c:v>46905</c:v>
                </c:pt>
                <c:pt idx="127">
                  <c:v>46935</c:v>
                </c:pt>
                <c:pt idx="128">
                  <c:v>46966</c:v>
                </c:pt>
                <c:pt idx="129">
                  <c:v>46997</c:v>
                </c:pt>
                <c:pt idx="130">
                  <c:v>47027</c:v>
                </c:pt>
                <c:pt idx="131">
                  <c:v>47058</c:v>
                </c:pt>
                <c:pt idx="132">
                  <c:v>47088</c:v>
                </c:pt>
                <c:pt idx="133">
                  <c:v>47119</c:v>
                </c:pt>
                <c:pt idx="134">
                  <c:v>47150</c:v>
                </c:pt>
                <c:pt idx="135">
                  <c:v>47178</c:v>
                </c:pt>
                <c:pt idx="136">
                  <c:v>47209</c:v>
                </c:pt>
                <c:pt idx="137">
                  <c:v>47239</c:v>
                </c:pt>
                <c:pt idx="138">
                  <c:v>47270</c:v>
                </c:pt>
                <c:pt idx="139">
                  <c:v>47300</c:v>
                </c:pt>
                <c:pt idx="140">
                  <c:v>47331</c:v>
                </c:pt>
                <c:pt idx="141">
                  <c:v>47362</c:v>
                </c:pt>
                <c:pt idx="142">
                  <c:v>47392</c:v>
                </c:pt>
                <c:pt idx="143">
                  <c:v>47423</c:v>
                </c:pt>
                <c:pt idx="144">
                  <c:v>47453</c:v>
                </c:pt>
                <c:pt idx="145">
                  <c:v>47484</c:v>
                </c:pt>
                <c:pt idx="146">
                  <c:v>47515</c:v>
                </c:pt>
                <c:pt idx="147">
                  <c:v>47543</c:v>
                </c:pt>
                <c:pt idx="148">
                  <c:v>47574</c:v>
                </c:pt>
                <c:pt idx="149">
                  <c:v>47604</c:v>
                </c:pt>
                <c:pt idx="150">
                  <c:v>47635</c:v>
                </c:pt>
                <c:pt idx="151">
                  <c:v>47665</c:v>
                </c:pt>
                <c:pt idx="152">
                  <c:v>47696</c:v>
                </c:pt>
                <c:pt idx="153">
                  <c:v>47727</c:v>
                </c:pt>
                <c:pt idx="154">
                  <c:v>47757</c:v>
                </c:pt>
                <c:pt idx="155">
                  <c:v>47788</c:v>
                </c:pt>
                <c:pt idx="156">
                  <c:v>47818</c:v>
                </c:pt>
                <c:pt idx="157">
                  <c:v>47849</c:v>
                </c:pt>
                <c:pt idx="158">
                  <c:v>47880</c:v>
                </c:pt>
                <c:pt idx="159">
                  <c:v>47908</c:v>
                </c:pt>
                <c:pt idx="160">
                  <c:v>47939</c:v>
                </c:pt>
                <c:pt idx="161">
                  <c:v>47969</c:v>
                </c:pt>
                <c:pt idx="162">
                  <c:v>48000</c:v>
                </c:pt>
                <c:pt idx="163">
                  <c:v>48030</c:v>
                </c:pt>
                <c:pt idx="164">
                  <c:v>48061</c:v>
                </c:pt>
                <c:pt idx="165">
                  <c:v>48092</c:v>
                </c:pt>
                <c:pt idx="166">
                  <c:v>48122</c:v>
                </c:pt>
                <c:pt idx="167">
                  <c:v>48153</c:v>
                </c:pt>
                <c:pt idx="168">
                  <c:v>48183</c:v>
                </c:pt>
                <c:pt idx="169">
                  <c:v>48214</c:v>
                </c:pt>
                <c:pt idx="170">
                  <c:v>48245</c:v>
                </c:pt>
                <c:pt idx="171">
                  <c:v>48274</c:v>
                </c:pt>
                <c:pt idx="172">
                  <c:v>48305</c:v>
                </c:pt>
                <c:pt idx="173">
                  <c:v>48335</c:v>
                </c:pt>
                <c:pt idx="174">
                  <c:v>48366</c:v>
                </c:pt>
                <c:pt idx="175">
                  <c:v>48396</c:v>
                </c:pt>
                <c:pt idx="176">
                  <c:v>48427</c:v>
                </c:pt>
                <c:pt idx="177">
                  <c:v>48458</c:v>
                </c:pt>
                <c:pt idx="178">
                  <c:v>48488</c:v>
                </c:pt>
                <c:pt idx="179">
                  <c:v>48519</c:v>
                </c:pt>
                <c:pt idx="180">
                  <c:v>48549</c:v>
                </c:pt>
                <c:pt idx="181">
                  <c:v>48580</c:v>
                </c:pt>
                <c:pt idx="182">
                  <c:v>48611</c:v>
                </c:pt>
                <c:pt idx="183">
                  <c:v>48639</c:v>
                </c:pt>
                <c:pt idx="184">
                  <c:v>48670</c:v>
                </c:pt>
                <c:pt idx="185">
                  <c:v>48700</c:v>
                </c:pt>
                <c:pt idx="186">
                  <c:v>48731</c:v>
                </c:pt>
                <c:pt idx="187">
                  <c:v>48761</c:v>
                </c:pt>
                <c:pt idx="188">
                  <c:v>48792</c:v>
                </c:pt>
                <c:pt idx="189">
                  <c:v>48823</c:v>
                </c:pt>
                <c:pt idx="190">
                  <c:v>48853</c:v>
                </c:pt>
                <c:pt idx="191">
                  <c:v>48884</c:v>
                </c:pt>
                <c:pt idx="192">
                  <c:v>48914</c:v>
                </c:pt>
                <c:pt idx="193">
                  <c:v>48945</c:v>
                </c:pt>
                <c:pt idx="194">
                  <c:v>48976</c:v>
                </c:pt>
                <c:pt idx="195">
                  <c:v>49004</c:v>
                </c:pt>
                <c:pt idx="196">
                  <c:v>49035</c:v>
                </c:pt>
                <c:pt idx="197">
                  <c:v>49065</c:v>
                </c:pt>
                <c:pt idx="198">
                  <c:v>49096</c:v>
                </c:pt>
                <c:pt idx="199">
                  <c:v>49126</c:v>
                </c:pt>
                <c:pt idx="200">
                  <c:v>49157</c:v>
                </c:pt>
                <c:pt idx="201">
                  <c:v>49188</c:v>
                </c:pt>
                <c:pt idx="202">
                  <c:v>49218</c:v>
                </c:pt>
                <c:pt idx="203">
                  <c:v>49249</c:v>
                </c:pt>
                <c:pt idx="204">
                  <c:v>49279</c:v>
                </c:pt>
                <c:pt idx="205">
                  <c:v>49310</c:v>
                </c:pt>
                <c:pt idx="206">
                  <c:v>49341</c:v>
                </c:pt>
                <c:pt idx="207">
                  <c:v>49369</c:v>
                </c:pt>
                <c:pt idx="208">
                  <c:v>49400</c:v>
                </c:pt>
                <c:pt idx="209">
                  <c:v>49430</c:v>
                </c:pt>
                <c:pt idx="210">
                  <c:v>49461</c:v>
                </c:pt>
                <c:pt idx="211">
                  <c:v>49491</c:v>
                </c:pt>
                <c:pt idx="212">
                  <c:v>49522</c:v>
                </c:pt>
                <c:pt idx="213">
                  <c:v>49553</c:v>
                </c:pt>
                <c:pt idx="214">
                  <c:v>49583</c:v>
                </c:pt>
                <c:pt idx="215">
                  <c:v>49614</c:v>
                </c:pt>
                <c:pt idx="216">
                  <c:v>49644</c:v>
                </c:pt>
              </c:numCache>
            </c:numRef>
          </c:cat>
          <c:val>
            <c:numRef>
              <c:f>Feuil1!$C$4:$C$221</c:f>
              <c:numCache>
                <c:formatCode>General</c:formatCode>
                <c:ptCount val="218"/>
                <c:pt idx="0">
                  <c:v>1690.09</c:v>
                </c:pt>
                <c:pt idx="1">
                  <c:v>4107.1000000000004</c:v>
                </c:pt>
                <c:pt idx="2">
                  <c:v>4317.1000000000004</c:v>
                </c:pt>
                <c:pt idx="3">
                  <c:v>4317.1000000000004</c:v>
                </c:pt>
                <c:pt idx="4">
                  <c:v>4318.2199999999993</c:v>
                </c:pt>
                <c:pt idx="5">
                  <c:v>4318.1900000000005</c:v>
                </c:pt>
                <c:pt idx="6">
                  <c:v>4318.59</c:v>
                </c:pt>
                <c:pt idx="7">
                  <c:v>4318.1900000000005</c:v>
                </c:pt>
                <c:pt idx="8">
                  <c:v>4318.1900000000005</c:v>
                </c:pt>
                <c:pt idx="9">
                  <c:v>4318.1900000000005</c:v>
                </c:pt>
                <c:pt idx="10">
                  <c:v>4318.1900000000005</c:v>
                </c:pt>
                <c:pt idx="11">
                  <c:v>4167.1900000000005</c:v>
                </c:pt>
                <c:pt idx="12">
                  <c:v>4167.1900000000005</c:v>
                </c:pt>
                <c:pt idx="13">
                  <c:v>1690.09</c:v>
                </c:pt>
                <c:pt idx="14">
                  <c:v>1690.09</c:v>
                </c:pt>
                <c:pt idx="15">
                  <c:v>1690.09</c:v>
                </c:pt>
                <c:pt idx="16">
                  <c:v>1690.09</c:v>
                </c:pt>
                <c:pt idx="17">
                  <c:v>1690.09</c:v>
                </c:pt>
                <c:pt idx="18">
                  <c:v>1690.09</c:v>
                </c:pt>
                <c:pt idx="19">
                  <c:v>1690.09</c:v>
                </c:pt>
                <c:pt idx="20">
                  <c:v>1690.09</c:v>
                </c:pt>
                <c:pt idx="21">
                  <c:v>1690.09</c:v>
                </c:pt>
                <c:pt idx="22">
                  <c:v>1690.09</c:v>
                </c:pt>
                <c:pt idx="23">
                  <c:v>1690.09</c:v>
                </c:pt>
                <c:pt idx="24">
                  <c:v>1690.09</c:v>
                </c:pt>
                <c:pt idx="25">
                  <c:v>1690.09</c:v>
                </c:pt>
                <c:pt idx="26">
                  <c:v>1690.09</c:v>
                </c:pt>
                <c:pt idx="27">
                  <c:v>1690.09</c:v>
                </c:pt>
                <c:pt idx="28">
                  <c:v>1690.09</c:v>
                </c:pt>
                <c:pt idx="29">
                  <c:v>1690.09</c:v>
                </c:pt>
                <c:pt idx="30">
                  <c:v>1690.09</c:v>
                </c:pt>
                <c:pt idx="31">
                  <c:v>1690.09</c:v>
                </c:pt>
                <c:pt idx="32">
                  <c:v>1690.09</c:v>
                </c:pt>
                <c:pt idx="33">
                  <c:v>1690.09</c:v>
                </c:pt>
                <c:pt idx="34">
                  <c:v>1690.09</c:v>
                </c:pt>
                <c:pt idx="35">
                  <c:v>1690.09</c:v>
                </c:pt>
                <c:pt idx="36">
                  <c:v>1578.4</c:v>
                </c:pt>
                <c:pt idx="37">
                  <c:v>1578.4</c:v>
                </c:pt>
                <c:pt idx="38">
                  <c:v>1578.4</c:v>
                </c:pt>
                <c:pt idx="39">
                  <c:v>1578.4</c:v>
                </c:pt>
                <c:pt idx="40">
                  <c:v>1578.4</c:v>
                </c:pt>
                <c:pt idx="41">
                  <c:v>1578.4</c:v>
                </c:pt>
                <c:pt idx="42">
                  <c:v>1578.4</c:v>
                </c:pt>
                <c:pt idx="43">
                  <c:v>1578.4</c:v>
                </c:pt>
                <c:pt idx="44">
                  <c:v>1578.4</c:v>
                </c:pt>
                <c:pt idx="45">
                  <c:v>1578.4</c:v>
                </c:pt>
                <c:pt idx="46">
                  <c:v>1578.4</c:v>
                </c:pt>
                <c:pt idx="47">
                  <c:v>1578.4</c:v>
                </c:pt>
                <c:pt idx="48">
                  <c:v>1578.4</c:v>
                </c:pt>
                <c:pt idx="49">
                  <c:v>1578.4</c:v>
                </c:pt>
                <c:pt idx="50">
                  <c:v>1578.4</c:v>
                </c:pt>
                <c:pt idx="51">
                  <c:v>1578.4</c:v>
                </c:pt>
                <c:pt idx="52">
                  <c:v>1578.4</c:v>
                </c:pt>
                <c:pt idx="53">
                  <c:v>1578.4</c:v>
                </c:pt>
                <c:pt idx="54">
                  <c:v>1578.4</c:v>
                </c:pt>
                <c:pt idx="55">
                  <c:v>1578.4</c:v>
                </c:pt>
                <c:pt idx="56">
                  <c:v>1578.4</c:v>
                </c:pt>
                <c:pt idx="57">
                  <c:v>1578.4</c:v>
                </c:pt>
                <c:pt idx="58">
                  <c:v>1578.4</c:v>
                </c:pt>
                <c:pt idx="59">
                  <c:v>1578.4</c:v>
                </c:pt>
                <c:pt idx="60">
                  <c:v>1398.4</c:v>
                </c:pt>
                <c:pt idx="61">
                  <c:v>1398.4</c:v>
                </c:pt>
                <c:pt idx="62">
                  <c:v>1398.4</c:v>
                </c:pt>
                <c:pt idx="63">
                  <c:v>1398.4</c:v>
                </c:pt>
                <c:pt idx="64">
                  <c:v>1398.4</c:v>
                </c:pt>
                <c:pt idx="65">
                  <c:v>1398.4</c:v>
                </c:pt>
                <c:pt idx="66">
                  <c:v>1398.4</c:v>
                </c:pt>
                <c:pt idx="67">
                  <c:v>1398.4</c:v>
                </c:pt>
                <c:pt idx="68">
                  <c:v>1398.4</c:v>
                </c:pt>
                <c:pt idx="69">
                  <c:v>1398.4</c:v>
                </c:pt>
                <c:pt idx="70">
                  <c:v>1398.4</c:v>
                </c:pt>
                <c:pt idx="71">
                  <c:v>1398.4</c:v>
                </c:pt>
                <c:pt idx="72">
                  <c:v>1398.4</c:v>
                </c:pt>
                <c:pt idx="73">
                  <c:v>1398.4</c:v>
                </c:pt>
                <c:pt idx="74">
                  <c:v>1398.4</c:v>
                </c:pt>
                <c:pt idx="75">
                  <c:v>1398.4</c:v>
                </c:pt>
                <c:pt idx="76">
                  <c:v>1398.4</c:v>
                </c:pt>
                <c:pt idx="77">
                  <c:v>1398.4</c:v>
                </c:pt>
                <c:pt idx="78">
                  <c:v>1398.4</c:v>
                </c:pt>
                <c:pt idx="79">
                  <c:v>1398.4</c:v>
                </c:pt>
                <c:pt idx="80">
                  <c:v>1206.96</c:v>
                </c:pt>
                <c:pt idx="81">
                  <c:v>1206.96</c:v>
                </c:pt>
                <c:pt idx="82">
                  <c:v>1206.96</c:v>
                </c:pt>
                <c:pt idx="83">
                  <c:v>1206.96</c:v>
                </c:pt>
                <c:pt idx="84">
                  <c:v>1206.96</c:v>
                </c:pt>
                <c:pt idx="85">
                  <c:v>1206.96</c:v>
                </c:pt>
                <c:pt idx="86">
                  <c:v>1206.96</c:v>
                </c:pt>
                <c:pt idx="87">
                  <c:v>1206.96</c:v>
                </c:pt>
                <c:pt idx="88">
                  <c:v>1206.96</c:v>
                </c:pt>
                <c:pt idx="89">
                  <c:v>1206.96</c:v>
                </c:pt>
                <c:pt idx="90">
                  <c:v>1206.96</c:v>
                </c:pt>
                <c:pt idx="91">
                  <c:v>1206.96</c:v>
                </c:pt>
                <c:pt idx="92">
                  <c:v>1206.96</c:v>
                </c:pt>
                <c:pt idx="93">
                  <c:v>1206.96</c:v>
                </c:pt>
                <c:pt idx="94">
                  <c:v>1206.96</c:v>
                </c:pt>
                <c:pt idx="95">
                  <c:v>1206.96</c:v>
                </c:pt>
                <c:pt idx="96">
                  <c:v>1206.96</c:v>
                </c:pt>
                <c:pt idx="97">
                  <c:v>1206.96</c:v>
                </c:pt>
                <c:pt idx="98">
                  <c:v>1206.96</c:v>
                </c:pt>
                <c:pt idx="99">
                  <c:v>1206.96</c:v>
                </c:pt>
                <c:pt idx="100">
                  <c:v>1206.96</c:v>
                </c:pt>
                <c:pt idx="101">
                  <c:v>1206.96</c:v>
                </c:pt>
                <c:pt idx="102">
                  <c:v>1206.96</c:v>
                </c:pt>
                <c:pt idx="103">
                  <c:v>1206.96</c:v>
                </c:pt>
                <c:pt idx="104">
                  <c:v>1206.96</c:v>
                </c:pt>
                <c:pt idx="105">
                  <c:v>1206.96</c:v>
                </c:pt>
                <c:pt idx="106">
                  <c:v>1206.96</c:v>
                </c:pt>
                <c:pt idx="107">
                  <c:v>1206.96</c:v>
                </c:pt>
                <c:pt idx="108">
                  <c:v>1206.96</c:v>
                </c:pt>
                <c:pt idx="109">
                  <c:v>1206.96</c:v>
                </c:pt>
                <c:pt idx="110">
                  <c:v>1206.96</c:v>
                </c:pt>
                <c:pt idx="111">
                  <c:v>1206.96</c:v>
                </c:pt>
                <c:pt idx="112">
                  <c:v>1206.96</c:v>
                </c:pt>
                <c:pt idx="113">
                  <c:v>1206.96</c:v>
                </c:pt>
                <c:pt idx="114">
                  <c:v>1206.96</c:v>
                </c:pt>
                <c:pt idx="115">
                  <c:v>1206.96</c:v>
                </c:pt>
                <c:pt idx="116">
                  <c:v>1206.96</c:v>
                </c:pt>
                <c:pt idx="117">
                  <c:v>1206.96</c:v>
                </c:pt>
                <c:pt idx="118">
                  <c:v>1206.96</c:v>
                </c:pt>
                <c:pt idx="119">
                  <c:v>1206.96</c:v>
                </c:pt>
                <c:pt idx="120">
                  <c:v>1206.96</c:v>
                </c:pt>
                <c:pt idx="121">
                  <c:v>1206.96</c:v>
                </c:pt>
                <c:pt idx="122">
                  <c:v>1206.96</c:v>
                </c:pt>
                <c:pt idx="123">
                  <c:v>1206.96</c:v>
                </c:pt>
                <c:pt idx="124">
                  <c:v>1206.96</c:v>
                </c:pt>
                <c:pt idx="125">
                  <c:v>1206.96</c:v>
                </c:pt>
                <c:pt idx="126">
                  <c:v>1206.96</c:v>
                </c:pt>
                <c:pt idx="127">
                  <c:v>1206.96</c:v>
                </c:pt>
                <c:pt idx="128">
                  <c:v>1206.96</c:v>
                </c:pt>
                <c:pt idx="129">
                  <c:v>1206.96</c:v>
                </c:pt>
                <c:pt idx="130">
                  <c:v>1206.96</c:v>
                </c:pt>
                <c:pt idx="131">
                  <c:v>1206.96</c:v>
                </c:pt>
                <c:pt idx="132">
                  <c:v>1206.96</c:v>
                </c:pt>
                <c:pt idx="133">
                  <c:v>1206.96</c:v>
                </c:pt>
                <c:pt idx="134">
                  <c:v>1206.96</c:v>
                </c:pt>
                <c:pt idx="135">
                  <c:v>1206.96</c:v>
                </c:pt>
                <c:pt idx="136">
                  <c:v>1206.96</c:v>
                </c:pt>
                <c:pt idx="137">
                  <c:v>1206.96</c:v>
                </c:pt>
                <c:pt idx="138">
                  <c:v>1206.96</c:v>
                </c:pt>
                <c:pt idx="139">
                  <c:v>1206.96</c:v>
                </c:pt>
                <c:pt idx="140">
                  <c:v>1206.96</c:v>
                </c:pt>
                <c:pt idx="141">
                  <c:v>1206.96</c:v>
                </c:pt>
                <c:pt idx="142">
                  <c:v>1206.96</c:v>
                </c:pt>
                <c:pt idx="143">
                  <c:v>1206.96</c:v>
                </c:pt>
                <c:pt idx="144">
                  <c:v>1206.96</c:v>
                </c:pt>
                <c:pt idx="145">
                  <c:v>1206.96</c:v>
                </c:pt>
                <c:pt idx="146">
                  <c:v>1206.96</c:v>
                </c:pt>
                <c:pt idx="147">
                  <c:v>1206.96</c:v>
                </c:pt>
                <c:pt idx="148">
                  <c:v>1206.96</c:v>
                </c:pt>
                <c:pt idx="149">
                  <c:v>1206.96</c:v>
                </c:pt>
                <c:pt idx="150">
                  <c:v>1206.96</c:v>
                </c:pt>
                <c:pt idx="151">
                  <c:v>1206.96</c:v>
                </c:pt>
                <c:pt idx="152">
                  <c:v>1206.96</c:v>
                </c:pt>
                <c:pt idx="153">
                  <c:v>1206.96</c:v>
                </c:pt>
                <c:pt idx="154">
                  <c:v>1206.96</c:v>
                </c:pt>
                <c:pt idx="155">
                  <c:v>1206.96</c:v>
                </c:pt>
                <c:pt idx="156">
                  <c:v>1206.96</c:v>
                </c:pt>
                <c:pt idx="157">
                  <c:v>1206.96</c:v>
                </c:pt>
                <c:pt idx="158">
                  <c:v>1206.96</c:v>
                </c:pt>
                <c:pt idx="159">
                  <c:v>1206.96</c:v>
                </c:pt>
                <c:pt idx="160">
                  <c:v>1206.96</c:v>
                </c:pt>
                <c:pt idx="161">
                  <c:v>1206.96</c:v>
                </c:pt>
                <c:pt idx="162">
                  <c:v>1206.96</c:v>
                </c:pt>
                <c:pt idx="163">
                  <c:v>1206.96</c:v>
                </c:pt>
                <c:pt idx="164">
                  <c:v>1206.96</c:v>
                </c:pt>
                <c:pt idx="165">
                  <c:v>1206.96</c:v>
                </c:pt>
                <c:pt idx="166">
                  <c:v>1206.96</c:v>
                </c:pt>
                <c:pt idx="167">
                  <c:v>1206.96</c:v>
                </c:pt>
                <c:pt idx="168">
                  <c:v>1206.96</c:v>
                </c:pt>
                <c:pt idx="169">
                  <c:v>1206.96</c:v>
                </c:pt>
                <c:pt idx="170">
                  <c:v>1206.96</c:v>
                </c:pt>
                <c:pt idx="171">
                  <c:v>1206.96</c:v>
                </c:pt>
                <c:pt idx="172">
                  <c:v>1206.96</c:v>
                </c:pt>
                <c:pt idx="173">
                  <c:v>1206.96</c:v>
                </c:pt>
                <c:pt idx="174">
                  <c:v>1206.96</c:v>
                </c:pt>
                <c:pt idx="175">
                  <c:v>1206.96</c:v>
                </c:pt>
                <c:pt idx="176">
                  <c:v>1206.96</c:v>
                </c:pt>
                <c:pt idx="177">
                  <c:v>1206.96</c:v>
                </c:pt>
                <c:pt idx="178">
                  <c:v>1206.96</c:v>
                </c:pt>
                <c:pt idx="179">
                  <c:v>1206.96</c:v>
                </c:pt>
                <c:pt idx="180">
                  <c:v>1206.96</c:v>
                </c:pt>
                <c:pt idx="181">
                  <c:v>1206.96</c:v>
                </c:pt>
                <c:pt idx="182">
                  <c:v>1206.96</c:v>
                </c:pt>
                <c:pt idx="183">
                  <c:v>1206.96</c:v>
                </c:pt>
                <c:pt idx="184">
                  <c:v>1206.96</c:v>
                </c:pt>
                <c:pt idx="185">
                  <c:v>1206.96</c:v>
                </c:pt>
                <c:pt idx="186">
                  <c:v>1206.96</c:v>
                </c:pt>
                <c:pt idx="187">
                  <c:v>1206.96</c:v>
                </c:pt>
                <c:pt idx="188">
                  <c:v>1206.96</c:v>
                </c:pt>
                <c:pt idx="189">
                  <c:v>1206.96</c:v>
                </c:pt>
                <c:pt idx="190">
                  <c:v>1206.96</c:v>
                </c:pt>
                <c:pt idx="191">
                  <c:v>1206.96</c:v>
                </c:pt>
                <c:pt idx="192">
                  <c:v>1206.96</c:v>
                </c:pt>
                <c:pt idx="193">
                  <c:v>1206.96</c:v>
                </c:pt>
                <c:pt idx="194">
                  <c:v>1206.96</c:v>
                </c:pt>
                <c:pt idx="195">
                  <c:v>1206.96</c:v>
                </c:pt>
                <c:pt idx="196">
                  <c:v>1206.96</c:v>
                </c:pt>
                <c:pt idx="197">
                  <c:v>1206.96</c:v>
                </c:pt>
                <c:pt idx="198">
                  <c:v>1206.96</c:v>
                </c:pt>
                <c:pt idx="199">
                  <c:v>1206.96</c:v>
                </c:pt>
                <c:pt idx="200">
                  <c:v>1206.96</c:v>
                </c:pt>
                <c:pt idx="201">
                  <c:v>1206.96</c:v>
                </c:pt>
                <c:pt idx="202">
                  <c:v>1206.96</c:v>
                </c:pt>
                <c:pt idx="203">
                  <c:v>1206.96</c:v>
                </c:pt>
                <c:pt idx="204">
                  <c:v>1206.96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0-48FA-8D2E-4FDD03295D4C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recette HB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Feuil1!$B$4:$B$221</c:f>
              <c:numCache>
                <c:formatCode>mmm\-yy</c:formatCode>
                <c:ptCount val="21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  <c:pt idx="59">
                  <c:v>44866</c:v>
                </c:pt>
                <c:pt idx="60">
                  <c:v>44896</c:v>
                </c:pt>
                <c:pt idx="61">
                  <c:v>44927</c:v>
                </c:pt>
                <c:pt idx="62">
                  <c:v>44958</c:v>
                </c:pt>
                <c:pt idx="63">
                  <c:v>44986</c:v>
                </c:pt>
                <c:pt idx="64">
                  <c:v>45017</c:v>
                </c:pt>
                <c:pt idx="65">
                  <c:v>45047</c:v>
                </c:pt>
                <c:pt idx="66">
                  <c:v>45078</c:v>
                </c:pt>
                <c:pt idx="67">
                  <c:v>45108</c:v>
                </c:pt>
                <c:pt idx="68">
                  <c:v>45139</c:v>
                </c:pt>
                <c:pt idx="69">
                  <c:v>45170</c:v>
                </c:pt>
                <c:pt idx="70">
                  <c:v>45200</c:v>
                </c:pt>
                <c:pt idx="71">
                  <c:v>45231</c:v>
                </c:pt>
                <c:pt idx="72">
                  <c:v>45261</c:v>
                </c:pt>
                <c:pt idx="73">
                  <c:v>45292</c:v>
                </c:pt>
                <c:pt idx="74">
                  <c:v>45323</c:v>
                </c:pt>
                <c:pt idx="75">
                  <c:v>45352</c:v>
                </c:pt>
                <c:pt idx="76">
                  <c:v>45383</c:v>
                </c:pt>
                <c:pt idx="77">
                  <c:v>45413</c:v>
                </c:pt>
                <c:pt idx="78">
                  <c:v>45444</c:v>
                </c:pt>
                <c:pt idx="79">
                  <c:v>45474</c:v>
                </c:pt>
                <c:pt idx="80">
                  <c:v>45505</c:v>
                </c:pt>
                <c:pt idx="81">
                  <c:v>45536</c:v>
                </c:pt>
                <c:pt idx="82">
                  <c:v>45566</c:v>
                </c:pt>
                <c:pt idx="83">
                  <c:v>45597</c:v>
                </c:pt>
                <c:pt idx="84">
                  <c:v>45627</c:v>
                </c:pt>
                <c:pt idx="85">
                  <c:v>45658</c:v>
                </c:pt>
                <c:pt idx="86">
                  <c:v>45689</c:v>
                </c:pt>
                <c:pt idx="87">
                  <c:v>45717</c:v>
                </c:pt>
                <c:pt idx="88">
                  <c:v>45748</c:v>
                </c:pt>
                <c:pt idx="89">
                  <c:v>45778</c:v>
                </c:pt>
                <c:pt idx="90">
                  <c:v>45809</c:v>
                </c:pt>
                <c:pt idx="91">
                  <c:v>45839</c:v>
                </c:pt>
                <c:pt idx="92">
                  <c:v>45870</c:v>
                </c:pt>
                <c:pt idx="93">
                  <c:v>45901</c:v>
                </c:pt>
                <c:pt idx="94">
                  <c:v>45931</c:v>
                </c:pt>
                <c:pt idx="95">
                  <c:v>45962</c:v>
                </c:pt>
                <c:pt idx="96">
                  <c:v>45992</c:v>
                </c:pt>
                <c:pt idx="97">
                  <c:v>46023</c:v>
                </c:pt>
                <c:pt idx="98">
                  <c:v>46054</c:v>
                </c:pt>
                <c:pt idx="99">
                  <c:v>46082</c:v>
                </c:pt>
                <c:pt idx="100">
                  <c:v>46113</c:v>
                </c:pt>
                <c:pt idx="101">
                  <c:v>46143</c:v>
                </c:pt>
                <c:pt idx="102">
                  <c:v>46174</c:v>
                </c:pt>
                <c:pt idx="103">
                  <c:v>46204</c:v>
                </c:pt>
                <c:pt idx="104">
                  <c:v>46235</c:v>
                </c:pt>
                <c:pt idx="105">
                  <c:v>46266</c:v>
                </c:pt>
                <c:pt idx="106">
                  <c:v>46296</c:v>
                </c:pt>
                <c:pt idx="107">
                  <c:v>46327</c:v>
                </c:pt>
                <c:pt idx="108">
                  <c:v>46357</c:v>
                </c:pt>
                <c:pt idx="109">
                  <c:v>46388</c:v>
                </c:pt>
                <c:pt idx="110">
                  <c:v>46419</c:v>
                </c:pt>
                <c:pt idx="111">
                  <c:v>46447</c:v>
                </c:pt>
                <c:pt idx="112">
                  <c:v>46478</c:v>
                </c:pt>
                <c:pt idx="113">
                  <c:v>46508</c:v>
                </c:pt>
                <c:pt idx="114">
                  <c:v>46539</c:v>
                </c:pt>
                <c:pt idx="115">
                  <c:v>46569</c:v>
                </c:pt>
                <c:pt idx="116">
                  <c:v>46600</c:v>
                </c:pt>
                <c:pt idx="117">
                  <c:v>46631</c:v>
                </c:pt>
                <c:pt idx="118">
                  <c:v>46661</c:v>
                </c:pt>
                <c:pt idx="119">
                  <c:v>46692</c:v>
                </c:pt>
                <c:pt idx="120">
                  <c:v>46722</c:v>
                </c:pt>
                <c:pt idx="121">
                  <c:v>46753</c:v>
                </c:pt>
                <c:pt idx="122">
                  <c:v>46784</c:v>
                </c:pt>
                <c:pt idx="123">
                  <c:v>46813</c:v>
                </c:pt>
                <c:pt idx="124">
                  <c:v>46844</c:v>
                </c:pt>
                <c:pt idx="125">
                  <c:v>46874</c:v>
                </c:pt>
                <c:pt idx="126">
                  <c:v>46905</c:v>
                </c:pt>
                <c:pt idx="127">
                  <c:v>46935</c:v>
                </c:pt>
                <c:pt idx="128">
                  <c:v>46966</c:v>
                </c:pt>
                <c:pt idx="129">
                  <c:v>46997</c:v>
                </c:pt>
                <c:pt idx="130">
                  <c:v>47027</c:v>
                </c:pt>
                <c:pt idx="131">
                  <c:v>47058</c:v>
                </c:pt>
                <c:pt idx="132">
                  <c:v>47088</c:v>
                </c:pt>
                <c:pt idx="133">
                  <c:v>47119</c:v>
                </c:pt>
                <c:pt idx="134">
                  <c:v>47150</c:v>
                </c:pt>
                <c:pt idx="135">
                  <c:v>47178</c:v>
                </c:pt>
                <c:pt idx="136">
                  <c:v>47209</c:v>
                </c:pt>
                <c:pt idx="137">
                  <c:v>47239</c:v>
                </c:pt>
                <c:pt idx="138">
                  <c:v>47270</c:v>
                </c:pt>
                <c:pt idx="139">
                  <c:v>47300</c:v>
                </c:pt>
                <c:pt idx="140">
                  <c:v>47331</c:v>
                </c:pt>
                <c:pt idx="141">
                  <c:v>47362</c:v>
                </c:pt>
                <c:pt idx="142">
                  <c:v>47392</c:v>
                </c:pt>
                <c:pt idx="143">
                  <c:v>47423</c:v>
                </c:pt>
                <c:pt idx="144">
                  <c:v>47453</c:v>
                </c:pt>
                <c:pt idx="145">
                  <c:v>47484</c:v>
                </c:pt>
                <c:pt idx="146">
                  <c:v>47515</c:v>
                </c:pt>
                <c:pt idx="147">
                  <c:v>47543</c:v>
                </c:pt>
                <c:pt idx="148">
                  <c:v>47574</c:v>
                </c:pt>
                <c:pt idx="149">
                  <c:v>47604</c:v>
                </c:pt>
                <c:pt idx="150">
                  <c:v>47635</c:v>
                </c:pt>
                <c:pt idx="151">
                  <c:v>47665</c:v>
                </c:pt>
                <c:pt idx="152">
                  <c:v>47696</c:v>
                </c:pt>
                <c:pt idx="153">
                  <c:v>47727</c:v>
                </c:pt>
                <c:pt idx="154">
                  <c:v>47757</c:v>
                </c:pt>
                <c:pt idx="155">
                  <c:v>47788</c:v>
                </c:pt>
                <c:pt idx="156">
                  <c:v>47818</c:v>
                </c:pt>
                <c:pt idx="157">
                  <c:v>47849</c:v>
                </c:pt>
                <c:pt idx="158">
                  <c:v>47880</c:v>
                </c:pt>
                <c:pt idx="159">
                  <c:v>47908</c:v>
                </c:pt>
                <c:pt idx="160">
                  <c:v>47939</c:v>
                </c:pt>
                <c:pt idx="161">
                  <c:v>47969</c:v>
                </c:pt>
                <c:pt idx="162">
                  <c:v>48000</c:v>
                </c:pt>
                <c:pt idx="163">
                  <c:v>48030</c:v>
                </c:pt>
                <c:pt idx="164">
                  <c:v>48061</c:v>
                </c:pt>
                <c:pt idx="165">
                  <c:v>48092</c:v>
                </c:pt>
                <c:pt idx="166">
                  <c:v>48122</c:v>
                </c:pt>
                <c:pt idx="167">
                  <c:v>48153</c:v>
                </c:pt>
                <c:pt idx="168">
                  <c:v>48183</c:v>
                </c:pt>
                <c:pt idx="169">
                  <c:v>48214</c:v>
                </c:pt>
                <c:pt idx="170">
                  <c:v>48245</c:v>
                </c:pt>
                <c:pt idx="171">
                  <c:v>48274</c:v>
                </c:pt>
                <c:pt idx="172">
                  <c:v>48305</c:v>
                </c:pt>
                <c:pt idx="173">
                  <c:v>48335</c:v>
                </c:pt>
                <c:pt idx="174">
                  <c:v>48366</c:v>
                </c:pt>
                <c:pt idx="175">
                  <c:v>48396</c:v>
                </c:pt>
                <c:pt idx="176">
                  <c:v>48427</c:v>
                </c:pt>
                <c:pt idx="177">
                  <c:v>48458</c:v>
                </c:pt>
                <c:pt idx="178">
                  <c:v>48488</c:v>
                </c:pt>
                <c:pt idx="179">
                  <c:v>48519</c:v>
                </c:pt>
                <c:pt idx="180">
                  <c:v>48549</c:v>
                </c:pt>
                <c:pt idx="181">
                  <c:v>48580</c:v>
                </c:pt>
                <c:pt idx="182">
                  <c:v>48611</c:v>
                </c:pt>
                <c:pt idx="183">
                  <c:v>48639</c:v>
                </c:pt>
                <c:pt idx="184">
                  <c:v>48670</c:v>
                </c:pt>
                <c:pt idx="185">
                  <c:v>48700</c:v>
                </c:pt>
                <c:pt idx="186">
                  <c:v>48731</c:v>
                </c:pt>
                <c:pt idx="187">
                  <c:v>48761</c:v>
                </c:pt>
                <c:pt idx="188">
                  <c:v>48792</c:v>
                </c:pt>
                <c:pt idx="189">
                  <c:v>48823</c:v>
                </c:pt>
                <c:pt idx="190">
                  <c:v>48853</c:v>
                </c:pt>
                <c:pt idx="191">
                  <c:v>48884</c:v>
                </c:pt>
                <c:pt idx="192">
                  <c:v>48914</c:v>
                </c:pt>
                <c:pt idx="193">
                  <c:v>48945</c:v>
                </c:pt>
                <c:pt idx="194">
                  <c:v>48976</c:v>
                </c:pt>
                <c:pt idx="195">
                  <c:v>49004</c:v>
                </c:pt>
                <c:pt idx="196">
                  <c:v>49035</c:v>
                </c:pt>
                <c:pt idx="197">
                  <c:v>49065</c:v>
                </c:pt>
                <c:pt idx="198">
                  <c:v>49096</c:v>
                </c:pt>
                <c:pt idx="199">
                  <c:v>49126</c:v>
                </c:pt>
                <c:pt idx="200">
                  <c:v>49157</c:v>
                </c:pt>
                <c:pt idx="201">
                  <c:v>49188</c:v>
                </c:pt>
                <c:pt idx="202">
                  <c:v>49218</c:v>
                </c:pt>
                <c:pt idx="203">
                  <c:v>49249</c:v>
                </c:pt>
                <c:pt idx="204">
                  <c:v>49279</c:v>
                </c:pt>
                <c:pt idx="205">
                  <c:v>49310</c:v>
                </c:pt>
                <c:pt idx="206">
                  <c:v>49341</c:v>
                </c:pt>
                <c:pt idx="207">
                  <c:v>49369</c:v>
                </c:pt>
                <c:pt idx="208">
                  <c:v>49400</c:v>
                </c:pt>
                <c:pt idx="209">
                  <c:v>49430</c:v>
                </c:pt>
                <c:pt idx="210">
                  <c:v>49461</c:v>
                </c:pt>
                <c:pt idx="211">
                  <c:v>49491</c:v>
                </c:pt>
                <c:pt idx="212">
                  <c:v>49522</c:v>
                </c:pt>
                <c:pt idx="213">
                  <c:v>49553</c:v>
                </c:pt>
                <c:pt idx="214">
                  <c:v>49583</c:v>
                </c:pt>
                <c:pt idx="215">
                  <c:v>49614</c:v>
                </c:pt>
                <c:pt idx="216">
                  <c:v>49644</c:v>
                </c:pt>
              </c:numCache>
            </c:numRef>
          </c:cat>
          <c:val>
            <c:numRef>
              <c:f>Feuil1!$D$4:$D$221</c:f>
              <c:numCache>
                <c:formatCode>General</c:formatCode>
                <c:ptCount val="218"/>
                <c:pt idx="0">
                  <c:v>3280</c:v>
                </c:pt>
                <c:pt idx="1">
                  <c:v>4551.4299999999994</c:v>
                </c:pt>
                <c:pt idx="2">
                  <c:v>4551.4299999999994</c:v>
                </c:pt>
                <c:pt idx="3">
                  <c:v>4551.4299999999994</c:v>
                </c:pt>
                <c:pt idx="4">
                  <c:v>4551.4299999999994</c:v>
                </c:pt>
                <c:pt idx="5">
                  <c:v>4551.4299999999994</c:v>
                </c:pt>
                <c:pt idx="6">
                  <c:v>4447.6799999999994</c:v>
                </c:pt>
                <c:pt idx="7">
                  <c:v>4447.6799999999994</c:v>
                </c:pt>
                <c:pt idx="8">
                  <c:v>4447.6799999999994</c:v>
                </c:pt>
                <c:pt idx="9">
                  <c:v>4447.6799999999994</c:v>
                </c:pt>
                <c:pt idx="10">
                  <c:v>4447.6799999999994</c:v>
                </c:pt>
                <c:pt idx="11">
                  <c:v>4447.6799999999994</c:v>
                </c:pt>
                <c:pt idx="12">
                  <c:v>4447.6799999999994</c:v>
                </c:pt>
                <c:pt idx="13">
                  <c:v>3280</c:v>
                </c:pt>
                <c:pt idx="14">
                  <c:v>3280</c:v>
                </c:pt>
                <c:pt idx="15">
                  <c:v>3280</c:v>
                </c:pt>
                <c:pt idx="16">
                  <c:v>3280</c:v>
                </c:pt>
                <c:pt idx="17">
                  <c:v>3280</c:v>
                </c:pt>
                <c:pt idx="18">
                  <c:v>3280</c:v>
                </c:pt>
                <c:pt idx="19">
                  <c:v>3280</c:v>
                </c:pt>
                <c:pt idx="20">
                  <c:v>3280</c:v>
                </c:pt>
                <c:pt idx="21">
                  <c:v>3280</c:v>
                </c:pt>
                <c:pt idx="22">
                  <c:v>3280</c:v>
                </c:pt>
                <c:pt idx="23">
                  <c:v>3280</c:v>
                </c:pt>
                <c:pt idx="24">
                  <c:v>3280</c:v>
                </c:pt>
                <c:pt idx="25">
                  <c:v>3280</c:v>
                </c:pt>
                <c:pt idx="26">
                  <c:v>3280</c:v>
                </c:pt>
                <c:pt idx="27">
                  <c:v>3280</c:v>
                </c:pt>
                <c:pt idx="28">
                  <c:v>3280</c:v>
                </c:pt>
                <c:pt idx="29">
                  <c:v>3280</c:v>
                </c:pt>
                <c:pt idx="30">
                  <c:v>3280</c:v>
                </c:pt>
                <c:pt idx="31">
                  <c:v>3280</c:v>
                </c:pt>
                <c:pt idx="32">
                  <c:v>3280</c:v>
                </c:pt>
                <c:pt idx="33">
                  <c:v>3280</c:v>
                </c:pt>
                <c:pt idx="34">
                  <c:v>3280</c:v>
                </c:pt>
                <c:pt idx="35">
                  <c:v>3280</c:v>
                </c:pt>
                <c:pt idx="36">
                  <c:v>3280</c:v>
                </c:pt>
                <c:pt idx="37">
                  <c:v>3280</c:v>
                </c:pt>
                <c:pt idx="38">
                  <c:v>3280</c:v>
                </c:pt>
                <c:pt idx="39">
                  <c:v>3280</c:v>
                </c:pt>
                <c:pt idx="40">
                  <c:v>3280</c:v>
                </c:pt>
                <c:pt idx="41">
                  <c:v>3280</c:v>
                </c:pt>
                <c:pt idx="42">
                  <c:v>3280</c:v>
                </c:pt>
                <c:pt idx="43">
                  <c:v>3280</c:v>
                </c:pt>
                <c:pt idx="44">
                  <c:v>3280</c:v>
                </c:pt>
                <c:pt idx="45">
                  <c:v>3280</c:v>
                </c:pt>
                <c:pt idx="46">
                  <c:v>3280</c:v>
                </c:pt>
                <c:pt idx="47">
                  <c:v>3280</c:v>
                </c:pt>
                <c:pt idx="48">
                  <c:v>3280</c:v>
                </c:pt>
                <c:pt idx="49">
                  <c:v>3280</c:v>
                </c:pt>
                <c:pt idx="50">
                  <c:v>3280</c:v>
                </c:pt>
                <c:pt idx="51">
                  <c:v>3280</c:v>
                </c:pt>
                <c:pt idx="52">
                  <c:v>3280</c:v>
                </c:pt>
                <c:pt idx="53">
                  <c:v>3280</c:v>
                </c:pt>
                <c:pt idx="54">
                  <c:v>3280</c:v>
                </c:pt>
                <c:pt idx="55">
                  <c:v>3280</c:v>
                </c:pt>
                <c:pt idx="56">
                  <c:v>3280</c:v>
                </c:pt>
                <c:pt idx="57">
                  <c:v>3280</c:v>
                </c:pt>
                <c:pt idx="58">
                  <c:v>3280</c:v>
                </c:pt>
                <c:pt idx="59">
                  <c:v>3280</c:v>
                </c:pt>
                <c:pt idx="60">
                  <c:v>3280</c:v>
                </c:pt>
                <c:pt idx="61">
                  <c:v>3280</c:v>
                </c:pt>
                <c:pt idx="62">
                  <c:v>3280</c:v>
                </c:pt>
                <c:pt idx="63">
                  <c:v>3280</c:v>
                </c:pt>
                <c:pt idx="64">
                  <c:v>3280</c:v>
                </c:pt>
                <c:pt idx="65">
                  <c:v>3280</c:v>
                </c:pt>
                <c:pt idx="66">
                  <c:v>3280</c:v>
                </c:pt>
                <c:pt idx="67">
                  <c:v>3280</c:v>
                </c:pt>
                <c:pt idx="68">
                  <c:v>3280</c:v>
                </c:pt>
                <c:pt idx="69">
                  <c:v>3280</c:v>
                </c:pt>
                <c:pt idx="70">
                  <c:v>3280</c:v>
                </c:pt>
                <c:pt idx="71">
                  <c:v>3280</c:v>
                </c:pt>
                <c:pt idx="72">
                  <c:v>3280</c:v>
                </c:pt>
                <c:pt idx="73">
                  <c:v>3280</c:v>
                </c:pt>
                <c:pt idx="74">
                  <c:v>3280</c:v>
                </c:pt>
                <c:pt idx="75">
                  <c:v>3280</c:v>
                </c:pt>
                <c:pt idx="76">
                  <c:v>3280</c:v>
                </c:pt>
                <c:pt idx="77">
                  <c:v>3280</c:v>
                </c:pt>
                <c:pt idx="78">
                  <c:v>3280</c:v>
                </c:pt>
                <c:pt idx="79">
                  <c:v>3280</c:v>
                </c:pt>
                <c:pt idx="80">
                  <c:v>3280</c:v>
                </c:pt>
                <c:pt idx="81">
                  <c:v>3280</c:v>
                </c:pt>
                <c:pt idx="82">
                  <c:v>3280</c:v>
                </c:pt>
                <c:pt idx="83">
                  <c:v>3280</c:v>
                </c:pt>
                <c:pt idx="84">
                  <c:v>3280</c:v>
                </c:pt>
                <c:pt idx="85">
                  <c:v>3280</c:v>
                </c:pt>
                <c:pt idx="86">
                  <c:v>3280</c:v>
                </c:pt>
                <c:pt idx="87">
                  <c:v>3280</c:v>
                </c:pt>
                <c:pt idx="88">
                  <c:v>3280</c:v>
                </c:pt>
                <c:pt idx="89">
                  <c:v>3280</c:v>
                </c:pt>
                <c:pt idx="90">
                  <c:v>3280</c:v>
                </c:pt>
                <c:pt idx="91">
                  <c:v>3280</c:v>
                </c:pt>
                <c:pt idx="92">
                  <c:v>3280</c:v>
                </c:pt>
                <c:pt idx="93">
                  <c:v>3280</c:v>
                </c:pt>
                <c:pt idx="94">
                  <c:v>3280</c:v>
                </c:pt>
                <c:pt idx="95">
                  <c:v>3280</c:v>
                </c:pt>
                <c:pt idx="96">
                  <c:v>3280</c:v>
                </c:pt>
                <c:pt idx="97">
                  <c:v>3280</c:v>
                </c:pt>
                <c:pt idx="98">
                  <c:v>3280</c:v>
                </c:pt>
                <c:pt idx="99">
                  <c:v>3280</c:v>
                </c:pt>
                <c:pt idx="100">
                  <c:v>3280</c:v>
                </c:pt>
                <c:pt idx="101">
                  <c:v>3280</c:v>
                </c:pt>
                <c:pt idx="102">
                  <c:v>3280</c:v>
                </c:pt>
                <c:pt idx="103">
                  <c:v>3280</c:v>
                </c:pt>
                <c:pt idx="104">
                  <c:v>3280</c:v>
                </c:pt>
                <c:pt idx="105">
                  <c:v>3280</c:v>
                </c:pt>
                <c:pt idx="106">
                  <c:v>3280</c:v>
                </c:pt>
                <c:pt idx="107">
                  <c:v>3280</c:v>
                </c:pt>
                <c:pt idx="108">
                  <c:v>3280</c:v>
                </c:pt>
                <c:pt idx="109">
                  <c:v>3280</c:v>
                </c:pt>
                <c:pt idx="110">
                  <c:v>3280</c:v>
                </c:pt>
                <c:pt idx="111">
                  <c:v>3280</c:v>
                </c:pt>
                <c:pt idx="112">
                  <c:v>3280</c:v>
                </c:pt>
                <c:pt idx="113">
                  <c:v>3280</c:v>
                </c:pt>
                <c:pt idx="114">
                  <c:v>3280</c:v>
                </c:pt>
                <c:pt idx="115">
                  <c:v>3280</c:v>
                </c:pt>
                <c:pt idx="116">
                  <c:v>3280</c:v>
                </c:pt>
                <c:pt idx="117">
                  <c:v>3280</c:v>
                </c:pt>
                <c:pt idx="118">
                  <c:v>3280</c:v>
                </c:pt>
                <c:pt idx="119">
                  <c:v>3280</c:v>
                </c:pt>
                <c:pt idx="120">
                  <c:v>3280</c:v>
                </c:pt>
                <c:pt idx="121">
                  <c:v>3280</c:v>
                </c:pt>
                <c:pt idx="122">
                  <c:v>3280</c:v>
                </c:pt>
                <c:pt idx="123">
                  <c:v>3280</c:v>
                </c:pt>
                <c:pt idx="124">
                  <c:v>3280</c:v>
                </c:pt>
                <c:pt idx="125">
                  <c:v>3280</c:v>
                </c:pt>
                <c:pt idx="126">
                  <c:v>3280</c:v>
                </c:pt>
                <c:pt idx="127">
                  <c:v>3280</c:v>
                </c:pt>
                <c:pt idx="128">
                  <c:v>3280</c:v>
                </c:pt>
                <c:pt idx="129">
                  <c:v>3280</c:v>
                </c:pt>
                <c:pt idx="130">
                  <c:v>3280</c:v>
                </c:pt>
                <c:pt idx="131">
                  <c:v>3280</c:v>
                </c:pt>
                <c:pt idx="132">
                  <c:v>3280</c:v>
                </c:pt>
                <c:pt idx="133">
                  <c:v>3280</c:v>
                </c:pt>
                <c:pt idx="134">
                  <c:v>3280</c:v>
                </c:pt>
                <c:pt idx="135">
                  <c:v>3280</c:v>
                </c:pt>
                <c:pt idx="136">
                  <c:v>3280</c:v>
                </c:pt>
                <c:pt idx="137">
                  <c:v>3280</c:v>
                </c:pt>
                <c:pt idx="138">
                  <c:v>3280</c:v>
                </c:pt>
                <c:pt idx="139">
                  <c:v>3280</c:v>
                </c:pt>
                <c:pt idx="140">
                  <c:v>3280</c:v>
                </c:pt>
                <c:pt idx="141">
                  <c:v>3280</c:v>
                </c:pt>
                <c:pt idx="142">
                  <c:v>3280</c:v>
                </c:pt>
                <c:pt idx="143">
                  <c:v>3280</c:v>
                </c:pt>
                <c:pt idx="144">
                  <c:v>3280</c:v>
                </c:pt>
                <c:pt idx="145">
                  <c:v>3280</c:v>
                </c:pt>
                <c:pt idx="146">
                  <c:v>3280</c:v>
                </c:pt>
                <c:pt idx="147">
                  <c:v>3280</c:v>
                </c:pt>
                <c:pt idx="148">
                  <c:v>3280</c:v>
                </c:pt>
                <c:pt idx="149">
                  <c:v>3280</c:v>
                </c:pt>
                <c:pt idx="150">
                  <c:v>3280</c:v>
                </c:pt>
                <c:pt idx="151">
                  <c:v>3280</c:v>
                </c:pt>
                <c:pt idx="152">
                  <c:v>3280</c:v>
                </c:pt>
                <c:pt idx="153">
                  <c:v>3280</c:v>
                </c:pt>
                <c:pt idx="154">
                  <c:v>3280</c:v>
                </c:pt>
                <c:pt idx="155">
                  <c:v>3280</c:v>
                </c:pt>
                <c:pt idx="156">
                  <c:v>3280</c:v>
                </c:pt>
                <c:pt idx="157">
                  <c:v>3280</c:v>
                </c:pt>
                <c:pt idx="158">
                  <c:v>3280</c:v>
                </c:pt>
                <c:pt idx="159">
                  <c:v>3280</c:v>
                </c:pt>
                <c:pt idx="160">
                  <c:v>3280</c:v>
                </c:pt>
                <c:pt idx="161">
                  <c:v>3280</c:v>
                </c:pt>
                <c:pt idx="162">
                  <c:v>3280</c:v>
                </c:pt>
                <c:pt idx="163">
                  <c:v>3280</c:v>
                </c:pt>
                <c:pt idx="164">
                  <c:v>3280</c:v>
                </c:pt>
                <c:pt idx="165">
                  <c:v>3280</c:v>
                </c:pt>
                <c:pt idx="166">
                  <c:v>3280</c:v>
                </c:pt>
                <c:pt idx="167">
                  <c:v>3280</c:v>
                </c:pt>
                <c:pt idx="168">
                  <c:v>3280</c:v>
                </c:pt>
                <c:pt idx="169">
                  <c:v>3280</c:v>
                </c:pt>
                <c:pt idx="170">
                  <c:v>3280</c:v>
                </c:pt>
                <c:pt idx="171">
                  <c:v>3280</c:v>
                </c:pt>
                <c:pt idx="172">
                  <c:v>3280</c:v>
                </c:pt>
                <c:pt idx="173">
                  <c:v>3280</c:v>
                </c:pt>
                <c:pt idx="174">
                  <c:v>3280</c:v>
                </c:pt>
                <c:pt idx="175">
                  <c:v>3280</c:v>
                </c:pt>
                <c:pt idx="176">
                  <c:v>3280</c:v>
                </c:pt>
                <c:pt idx="177">
                  <c:v>3280</c:v>
                </c:pt>
                <c:pt idx="178">
                  <c:v>3280</c:v>
                </c:pt>
                <c:pt idx="179">
                  <c:v>3280</c:v>
                </c:pt>
                <c:pt idx="180">
                  <c:v>3280</c:v>
                </c:pt>
                <c:pt idx="181">
                  <c:v>3280</c:v>
                </c:pt>
                <c:pt idx="182">
                  <c:v>3280</c:v>
                </c:pt>
                <c:pt idx="183">
                  <c:v>3280</c:v>
                </c:pt>
                <c:pt idx="184">
                  <c:v>3280</c:v>
                </c:pt>
                <c:pt idx="185">
                  <c:v>3280</c:v>
                </c:pt>
                <c:pt idx="186">
                  <c:v>3280</c:v>
                </c:pt>
                <c:pt idx="187">
                  <c:v>3280</c:v>
                </c:pt>
                <c:pt idx="188">
                  <c:v>3280</c:v>
                </c:pt>
                <c:pt idx="189">
                  <c:v>3280</c:v>
                </c:pt>
                <c:pt idx="190">
                  <c:v>3280</c:v>
                </c:pt>
                <c:pt idx="191">
                  <c:v>3280</c:v>
                </c:pt>
                <c:pt idx="192">
                  <c:v>3280</c:v>
                </c:pt>
                <c:pt idx="193">
                  <c:v>3280</c:v>
                </c:pt>
                <c:pt idx="194">
                  <c:v>3280</c:v>
                </c:pt>
                <c:pt idx="195">
                  <c:v>3280</c:v>
                </c:pt>
                <c:pt idx="196">
                  <c:v>3280</c:v>
                </c:pt>
                <c:pt idx="197">
                  <c:v>3280</c:v>
                </c:pt>
                <c:pt idx="198">
                  <c:v>3280</c:v>
                </c:pt>
                <c:pt idx="199">
                  <c:v>3280</c:v>
                </c:pt>
                <c:pt idx="200">
                  <c:v>3280</c:v>
                </c:pt>
                <c:pt idx="201">
                  <c:v>3280</c:v>
                </c:pt>
                <c:pt idx="202">
                  <c:v>3280</c:v>
                </c:pt>
                <c:pt idx="203">
                  <c:v>3280</c:v>
                </c:pt>
                <c:pt idx="204">
                  <c:v>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0-48FA-8D2E-4FDD03295D4C}"/>
            </c:ext>
          </c:extLst>
        </c:ser>
        <c:ser>
          <c:idx val="2"/>
          <c:order val="2"/>
          <c:tx>
            <c:strRef>
              <c:f>Feuil1!$E$3</c:f>
              <c:strCache>
                <c:ptCount val="1"/>
                <c:pt idx="0">
                  <c:v>Depense PT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Feuil1!$B$4:$B$221</c:f>
              <c:numCache>
                <c:formatCode>mmm\-yy</c:formatCode>
                <c:ptCount val="21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  <c:pt idx="59">
                  <c:v>44866</c:v>
                </c:pt>
                <c:pt idx="60">
                  <c:v>44896</c:v>
                </c:pt>
                <c:pt idx="61">
                  <c:v>44927</c:v>
                </c:pt>
                <c:pt idx="62">
                  <c:v>44958</c:v>
                </c:pt>
                <c:pt idx="63">
                  <c:v>44986</c:v>
                </c:pt>
                <c:pt idx="64">
                  <c:v>45017</c:v>
                </c:pt>
                <c:pt idx="65">
                  <c:v>45047</c:v>
                </c:pt>
                <c:pt idx="66">
                  <c:v>45078</c:v>
                </c:pt>
                <c:pt idx="67">
                  <c:v>45108</c:v>
                </c:pt>
                <c:pt idx="68">
                  <c:v>45139</c:v>
                </c:pt>
                <c:pt idx="69">
                  <c:v>45170</c:v>
                </c:pt>
                <c:pt idx="70">
                  <c:v>45200</c:v>
                </c:pt>
                <c:pt idx="71">
                  <c:v>45231</c:v>
                </c:pt>
                <c:pt idx="72">
                  <c:v>45261</c:v>
                </c:pt>
                <c:pt idx="73">
                  <c:v>45292</c:v>
                </c:pt>
                <c:pt idx="74">
                  <c:v>45323</c:v>
                </c:pt>
                <c:pt idx="75">
                  <c:v>45352</c:v>
                </c:pt>
                <c:pt idx="76">
                  <c:v>45383</c:v>
                </c:pt>
                <c:pt idx="77">
                  <c:v>45413</c:v>
                </c:pt>
                <c:pt idx="78">
                  <c:v>45444</c:v>
                </c:pt>
                <c:pt idx="79">
                  <c:v>45474</c:v>
                </c:pt>
                <c:pt idx="80">
                  <c:v>45505</c:v>
                </c:pt>
                <c:pt idx="81">
                  <c:v>45536</c:v>
                </c:pt>
                <c:pt idx="82">
                  <c:v>45566</c:v>
                </c:pt>
                <c:pt idx="83">
                  <c:v>45597</c:v>
                </c:pt>
                <c:pt idx="84">
                  <c:v>45627</c:v>
                </c:pt>
                <c:pt idx="85">
                  <c:v>45658</c:v>
                </c:pt>
                <c:pt idx="86">
                  <c:v>45689</c:v>
                </c:pt>
                <c:pt idx="87">
                  <c:v>45717</c:v>
                </c:pt>
                <c:pt idx="88">
                  <c:v>45748</c:v>
                </c:pt>
                <c:pt idx="89">
                  <c:v>45778</c:v>
                </c:pt>
                <c:pt idx="90">
                  <c:v>45809</c:v>
                </c:pt>
                <c:pt idx="91">
                  <c:v>45839</c:v>
                </c:pt>
                <c:pt idx="92">
                  <c:v>45870</c:v>
                </c:pt>
                <c:pt idx="93">
                  <c:v>45901</c:v>
                </c:pt>
                <c:pt idx="94">
                  <c:v>45931</c:v>
                </c:pt>
                <c:pt idx="95">
                  <c:v>45962</c:v>
                </c:pt>
                <c:pt idx="96">
                  <c:v>45992</c:v>
                </c:pt>
                <c:pt idx="97">
                  <c:v>46023</c:v>
                </c:pt>
                <c:pt idx="98">
                  <c:v>46054</c:v>
                </c:pt>
                <c:pt idx="99">
                  <c:v>46082</c:v>
                </c:pt>
                <c:pt idx="100">
                  <c:v>46113</c:v>
                </c:pt>
                <c:pt idx="101">
                  <c:v>46143</c:v>
                </c:pt>
                <c:pt idx="102">
                  <c:v>46174</c:v>
                </c:pt>
                <c:pt idx="103">
                  <c:v>46204</c:v>
                </c:pt>
                <c:pt idx="104">
                  <c:v>46235</c:v>
                </c:pt>
                <c:pt idx="105">
                  <c:v>46266</c:v>
                </c:pt>
                <c:pt idx="106">
                  <c:v>46296</c:v>
                </c:pt>
                <c:pt idx="107">
                  <c:v>46327</c:v>
                </c:pt>
                <c:pt idx="108">
                  <c:v>46357</c:v>
                </c:pt>
                <c:pt idx="109">
                  <c:v>46388</c:v>
                </c:pt>
                <c:pt idx="110">
                  <c:v>46419</c:v>
                </c:pt>
                <c:pt idx="111">
                  <c:v>46447</c:v>
                </c:pt>
                <c:pt idx="112">
                  <c:v>46478</c:v>
                </c:pt>
                <c:pt idx="113">
                  <c:v>46508</c:v>
                </c:pt>
                <c:pt idx="114">
                  <c:v>46539</c:v>
                </c:pt>
                <c:pt idx="115">
                  <c:v>46569</c:v>
                </c:pt>
                <c:pt idx="116">
                  <c:v>46600</c:v>
                </c:pt>
                <c:pt idx="117">
                  <c:v>46631</c:v>
                </c:pt>
                <c:pt idx="118">
                  <c:v>46661</c:v>
                </c:pt>
                <c:pt idx="119">
                  <c:v>46692</c:v>
                </c:pt>
                <c:pt idx="120">
                  <c:v>46722</c:v>
                </c:pt>
                <c:pt idx="121">
                  <c:v>46753</c:v>
                </c:pt>
                <c:pt idx="122">
                  <c:v>46784</c:v>
                </c:pt>
                <c:pt idx="123">
                  <c:v>46813</c:v>
                </c:pt>
                <c:pt idx="124">
                  <c:v>46844</c:v>
                </c:pt>
                <c:pt idx="125">
                  <c:v>46874</c:v>
                </c:pt>
                <c:pt idx="126">
                  <c:v>46905</c:v>
                </c:pt>
                <c:pt idx="127">
                  <c:v>46935</c:v>
                </c:pt>
                <c:pt idx="128">
                  <c:v>46966</c:v>
                </c:pt>
                <c:pt idx="129">
                  <c:v>46997</c:v>
                </c:pt>
                <c:pt idx="130">
                  <c:v>47027</c:v>
                </c:pt>
                <c:pt idx="131">
                  <c:v>47058</c:v>
                </c:pt>
                <c:pt idx="132">
                  <c:v>47088</c:v>
                </c:pt>
                <c:pt idx="133">
                  <c:v>47119</c:v>
                </c:pt>
                <c:pt idx="134">
                  <c:v>47150</c:v>
                </c:pt>
                <c:pt idx="135">
                  <c:v>47178</c:v>
                </c:pt>
                <c:pt idx="136">
                  <c:v>47209</c:v>
                </c:pt>
                <c:pt idx="137">
                  <c:v>47239</c:v>
                </c:pt>
                <c:pt idx="138">
                  <c:v>47270</c:v>
                </c:pt>
                <c:pt idx="139">
                  <c:v>47300</c:v>
                </c:pt>
                <c:pt idx="140">
                  <c:v>47331</c:v>
                </c:pt>
                <c:pt idx="141">
                  <c:v>47362</c:v>
                </c:pt>
                <c:pt idx="142">
                  <c:v>47392</c:v>
                </c:pt>
                <c:pt idx="143">
                  <c:v>47423</c:v>
                </c:pt>
                <c:pt idx="144">
                  <c:v>47453</c:v>
                </c:pt>
                <c:pt idx="145">
                  <c:v>47484</c:v>
                </c:pt>
                <c:pt idx="146">
                  <c:v>47515</c:v>
                </c:pt>
                <c:pt idx="147">
                  <c:v>47543</c:v>
                </c:pt>
                <c:pt idx="148">
                  <c:v>47574</c:v>
                </c:pt>
                <c:pt idx="149">
                  <c:v>47604</c:v>
                </c:pt>
                <c:pt idx="150">
                  <c:v>47635</c:v>
                </c:pt>
                <c:pt idx="151">
                  <c:v>47665</c:v>
                </c:pt>
                <c:pt idx="152">
                  <c:v>47696</c:v>
                </c:pt>
                <c:pt idx="153">
                  <c:v>47727</c:v>
                </c:pt>
                <c:pt idx="154">
                  <c:v>47757</c:v>
                </c:pt>
                <c:pt idx="155">
                  <c:v>47788</c:v>
                </c:pt>
                <c:pt idx="156">
                  <c:v>47818</c:v>
                </c:pt>
                <c:pt idx="157">
                  <c:v>47849</c:v>
                </c:pt>
                <c:pt idx="158">
                  <c:v>47880</c:v>
                </c:pt>
                <c:pt idx="159">
                  <c:v>47908</c:v>
                </c:pt>
                <c:pt idx="160">
                  <c:v>47939</c:v>
                </c:pt>
                <c:pt idx="161">
                  <c:v>47969</c:v>
                </c:pt>
                <c:pt idx="162">
                  <c:v>48000</c:v>
                </c:pt>
                <c:pt idx="163">
                  <c:v>48030</c:v>
                </c:pt>
                <c:pt idx="164">
                  <c:v>48061</c:v>
                </c:pt>
                <c:pt idx="165">
                  <c:v>48092</c:v>
                </c:pt>
                <c:pt idx="166">
                  <c:v>48122</c:v>
                </c:pt>
                <c:pt idx="167">
                  <c:v>48153</c:v>
                </c:pt>
                <c:pt idx="168">
                  <c:v>48183</c:v>
                </c:pt>
                <c:pt idx="169">
                  <c:v>48214</c:v>
                </c:pt>
                <c:pt idx="170">
                  <c:v>48245</c:v>
                </c:pt>
                <c:pt idx="171">
                  <c:v>48274</c:v>
                </c:pt>
                <c:pt idx="172">
                  <c:v>48305</c:v>
                </c:pt>
                <c:pt idx="173">
                  <c:v>48335</c:v>
                </c:pt>
                <c:pt idx="174">
                  <c:v>48366</c:v>
                </c:pt>
                <c:pt idx="175">
                  <c:v>48396</c:v>
                </c:pt>
                <c:pt idx="176">
                  <c:v>48427</c:v>
                </c:pt>
                <c:pt idx="177">
                  <c:v>48458</c:v>
                </c:pt>
                <c:pt idx="178">
                  <c:v>48488</c:v>
                </c:pt>
                <c:pt idx="179">
                  <c:v>48519</c:v>
                </c:pt>
                <c:pt idx="180">
                  <c:v>48549</c:v>
                </c:pt>
                <c:pt idx="181">
                  <c:v>48580</c:v>
                </c:pt>
                <c:pt idx="182">
                  <c:v>48611</c:v>
                </c:pt>
                <c:pt idx="183">
                  <c:v>48639</c:v>
                </c:pt>
                <c:pt idx="184">
                  <c:v>48670</c:v>
                </c:pt>
                <c:pt idx="185">
                  <c:v>48700</c:v>
                </c:pt>
                <c:pt idx="186">
                  <c:v>48731</c:v>
                </c:pt>
                <c:pt idx="187">
                  <c:v>48761</c:v>
                </c:pt>
                <c:pt idx="188">
                  <c:v>48792</c:v>
                </c:pt>
                <c:pt idx="189">
                  <c:v>48823</c:v>
                </c:pt>
                <c:pt idx="190">
                  <c:v>48853</c:v>
                </c:pt>
                <c:pt idx="191">
                  <c:v>48884</c:v>
                </c:pt>
                <c:pt idx="192">
                  <c:v>48914</c:v>
                </c:pt>
                <c:pt idx="193">
                  <c:v>48945</c:v>
                </c:pt>
                <c:pt idx="194">
                  <c:v>48976</c:v>
                </c:pt>
                <c:pt idx="195">
                  <c:v>49004</c:v>
                </c:pt>
                <c:pt idx="196">
                  <c:v>49035</c:v>
                </c:pt>
                <c:pt idx="197">
                  <c:v>49065</c:v>
                </c:pt>
                <c:pt idx="198">
                  <c:v>49096</c:v>
                </c:pt>
                <c:pt idx="199">
                  <c:v>49126</c:v>
                </c:pt>
                <c:pt idx="200">
                  <c:v>49157</c:v>
                </c:pt>
                <c:pt idx="201">
                  <c:v>49188</c:v>
                </c:pt>
                <c:pt idx="202">
                  <c:v>49218</c:v>
                </c:pt>
                <c:pt idx="203">
                  <c:v>49249</c:v>
                </c:pt>
                <c:pt idx="204">
                  <c:v>49279</c:v>
                </c:pt>
                <c:pt idx="205">
                  <c:v>49310</c:v>
                </c:pt>
                <c:pt idx="206">
                  <c:v>49341</c:v>
                </c:pt>
                <c:pt idx="207">
                  <c:v>49369</c:v>
                </c:pt>
                <c:pt idx="208">
                  <c:v>49400</c:v>
                </c:pt>
                <c:pt idx="209">
                  <c:v>49430</c:v>
                </c:pt>
                <c:pt idx="210">
                  <c:v>49461</c:v>
                </c:pt>
                <c:pt idx="211">
                  <c:v>49491</c:v>
                </c:pt>
                <c:pt idx="212">
                  <c:v>49522</c:v>
                </c:pt>
                <c:pt idx="213">
                  <c:v>49553</c:v>
                </c:pt>
                <c:pt idx="214">
                  <c:v>49583</c:v>
                </c:pt>
                <c:pt idx="215">
                  <c:v>49614</c:v>
                </c:pt>
                <c:pt idx="216">
                  <c:v>49644</c:v>
                </c:pt>
              </c:numCache>
            </c:numRef>
          </c:cat>
          <c:val>
            <c:numRef>
              <c:f>Feuil1!$E$4:$E$221</c:f>
              <c:numCache>
                <c:formatCode>General</c:formatCode>
                <c:ptCount val="218"/>
                <c:pt idx="1">
                  <c:v>3097.81</c:v>
                </c:pt>
                <c:pt idx="2">
                  <c:v>2844.81</c:v>
                </c:pt>
                <c:pt idx="3">
                  <c:v>2844.81</c:v>
                </c:pt>
                <c:pt idx="4">
                  <c:v>2844.81</c:v>
                </c:pt>
                <c:pt idx="5">
                  <c:v>2844.81</c:v>
                </c:pt>
                <c:pt idx="6">
                  <c:v>2844.81</c:v>
                </c:pt>
                <c:pt idx="7">
                  <c:v>2844.81</c:v>
                </c:pt>
                <c:pt idx="8">
                  <c:v>2844.81</c:v>
                </c:pt>
                <c:pt idx="9">
                  <c:v>2844.81</c:v>
                </c:pt>
                <c:pt idx="10">
                  <c:v>2844.81</c:v>
                </c:pt>
                <c:pt idx="11">
                  <c:v>2844.81</c:v>
                </c:pt>
                <c:pt idx="12">
                  <c:v>2844.81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0-48FA-8D2E-4FDD03295D4C}"/>
            </c:ext>
          </c:extLst>
        </c:ser>
        <c:ser>
          <c:idx val="3"/>
          <c:order val="3"/>
          <c:tx>
            <c:strRef>
              <c:f>Feuil1!$F$3</c:f>
              <c:strCache>
                <c:ptCount val="1"/>
                <c:pt idx="0">
                  <c:v>recette PT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Feuil1!$B$4:$B$221</c:f>
              <c:numCache>
                <c:formatCode>mmm\-yy</c:formatCode>
                <c:ptCount val="21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  <c:pt idx="59">
                  <c:v>44866</c:v>
                </c:pt>
                <c:pt idx="60">
                  <c:v>44896</c:v>
                </c:pt>
                <c:pt idx="61">
                  <c:v>44927</c:v>
                </c:pt>
                <c:pt idx="62">
                  <c:v>44958</c:v>
                </c:pt>
                <c:pt idx="63">
                  <c:v>44986</c:v>
                </c:pt>
                <c:pt idx="64">
                  <c:v>45017</c:v>
                </c:pt>
                <c:pt idx="65">
                  <c:v>45047</c:v>
                </c:pt>
                <c:pt idx="66">
                  <c:v>45078</c:v>
                </c:pt>
                <c:pt idx="67">
                  <c:v>45108</c:v>
                </c:pt>
                <c:pt idx="68">
                  <c:v>45139</c:v>
                </c:pt>
                <c:pt idx="69">
                  <c:v>45170</c:v>
                </c:pt>
                <c:pt idx="70">
                  <c:v>45200</c:v>
                </c:pt>
                <c:pt idx="71">
                  <c:v>45231</c:v>
                </c:pt>
                <c:pt idx="72">
                  <c:v>45261</c:v>
                </c:pt>
                <c:pt idx="73">
                  <c:v>45292</c:v>
                </c:pt>
                <c:pt idx="74">
                  <c:v>45323</c:v>
                </c:pt>
                <c:pt idx="75">
                  <c:v>45352</c:v>
                </c:pt>
                <c:pt idx="76">
                  <c:v>45383</c:v>
                </c:pt>
                <c:pt idx="77">
                  <c:v>45413</c:v>
                </c:pt>
                <c:pt idx="78">
                  <c:v>45444</c:v>
                </c:pt>
                <c:pt idx="79">
                  <c:v>45474</c:v>
                </c:pt>
                <c:pt idx="80">
                  <c:v>45505</c:v>
                </c:pt>
                <c:pt idx="81">
                  <c:v>45536</c:v>
                </c:pt>
                <c:pt idx="82">
                  <c:v>45566</c:v>
                </c:pt>
                <c:pt idx="83">
                  <c:v>45597</c:v>
                </c:pt>
                <c:pt idx="84">
                  <c:v>45627</c:v>
                </c:pt>
                <c:pt idx="85">
                  <c:v>45658</c:v>
                </c:pt>
                <c:pt idx="86">
                  <c:v>45689</c:v>
                </c:pt>
                <c:pt idx="87">
                  <c:v>45717</c:v>
                </c:pt>
                <c:pt idx="88">
                  <c:v>45748</c:v>
                </c:pt>
                <c:pt idx="89">
                  <c:v>45778</c:v>
                </c:pt>
                <c:pt idx="90">
                  <c:v>45809</c:v>
                </c:pt>
                <c:pt idx="91">
                  <c:v>45839</c:v>
                </c:pt>
                <c:pt idx="92">
                  <c:v>45870</c:v>
                </c:pt>
                <c:pt idx="93">
                  <c:v>45901</c:v>
                </c:pt>
                <c:pt idx="94">
                  <c:v>45931</c:v>
                </c:pt>
                <c:pt idx="95">
                  <c:v>45962</c:v>
                </c:pt>
                <c:pt idx="96">
                  <c:v>45992</c:v>
                </c:pt>
                <c:pt idx="97">
                  <c:v>46023</c:v>
                </c:pt>
                <c:pt idx="98">
                  <c:v>46054</c:v>
                </c:pt>
                <c:pt idx="99">
                  <c:v>46082</c:v>
                </c:pt>
                <c:pt idx="100">
                  <c:v>46113</c:v>
                </c:pt>
                <c:pt idx="101">
                  <c:v>46143</c:v>
                </c:pt>
                <c:pt idx="102">
                  <c:v>46174</c:v>
                </c:pt>
                <c:pt idx="103">
                  <c:v>46204</c:v>
                </c:pt>
                <c:pt idx="104">
                  <c:v>46235</c:v>
                </c:pt>
                <c:pt idx="105">
                  <c:v>46266</c:v>
                </c:pt>
                <c:pt idx="106">
                  <c:v>46296</c:v>
                </c:pt>
                <c:pt idx="107">
                  <c:v>46327</c:v>
                </c:pt>
                <c:pt idx="108">
                  <c:v>46357</c:v>
                </c:pt>
                <c:pt idx="109">
                  <c:v>46388</c:v>
                </c:pt>
                <c:pt idx="110">
                  <c:v>46419</c:v>
                </c:pt>
                <c:pt idx="111">
                  <c:v>46447</c:v>
                </c:pt>
                <c:pt idx="112">
                  <c:v>46478</c:v>
                </c:pt>
                <c:pt idx="113">
                  <c:v>46508</c:v>
                </c:pt>
                <c:pt idx="114">
                  <c:v>46539</c:v>
                </c:pt>
                <c:pt idx="115">
                  <c:v>46569</c:v>
                </c:pt>
                <c:pt idx="116">
                  <c:v>46600</c:v>
                </c:pt>
                <c:pt idx="117">
                  <c:v>46631</c:v>
                </c:pt>
                <c:pt idx="118">
                  <c:v>46661</c:v>
                </c:pt>
                <c:pt idx="119">
                  <c:v>46692</c:v>
                </c:pt>
                <c:pt idx="120">
                  <c:v>46722</c:v>
                </c:pt>
                <c:pt idx="121">
                  <c:v>46753</c:v>
                </c:pt>
                <c:pt idx="122">
                  <c:v>46784</c:v>
                </c:pt>
                <c:pt idx="123">
                  <c:v>46813</c:v>
                </c:pt>
                <c:pt idx="124">
                  <c:v>46844</c:v>
                </c:pt>
                <c:pt idx="125">
                  <c:v>46874</c:v>
                </c:pt>
                <c:pt idx="126">
                  <c:v>46905</c:v>
                </c:pt>
                <c:pt idx="127">
                  <c:v>46935</c:v>
                </c:pt>
                <c:pt idx="128">
                  <c:v>46966</c:v>
                </c:pt>
                <c:pt idx="129">
                  <c:v>46997</c:v>
                </c:pt>
                <c:pt idx="130">
                  <c:v>47027</c:v>
                </c:pt>
                <c:pt idx="131">
                  <c:v>47058</c:v>
                </c:pt>
                <c:pt idx="132">
                  <c:v>47088</c:v>
                </c:pt>
                <c:pt idx="133">
                  <c:v>47119</c:v>
                </c:pt>
                <c:pt idx="134">
                  <c:v>47150</c:v>
                </c:pt>
                <c:pt idx="135">
                  <c:v>47178</c:v>
                </c:pt>
                <c:pt idx="136">
                  <c:v>47209</c:v>
                </c:pt>
                <c:pt idx="137">
                  <c:v>47239</c:v>
                </c:pt>
                <c:pt idx="138">
                  <c:v>47270</c:v>
                </c:pt>
                <c:pt idx="139">
                  <c:v>47300</c:v>
                </c:pt>
                <c:pt idx="140">
                  <c:v>47331</c:v>
                </c:pt>
                <c:pt idx="141">
                  <c:v>47362</c:v>
                </c:pt>
                <c:pt idx="142">
                  <c:v>47392</c:v>
                </c:pt>
                <c:pt idx="143">
                  <c:v>47423</c:v>
                </c:pt>
                <c:pt idx="144">
                  <c:v>47453</c:v>
                </c:pt>
                <c:pt idx="145">
                  <c:v>47484</c:v>
                </c:pt>
                <c:pt idx="146">
                  <c:v>47515</c:v>
                </c:pt>
                <c:pt idx="147">
                  <c:v>47543</c:v>
                </c:pt>
                <c:pt idx="148">
                  <c:v>47574</c:v>
                </c:pt>
                <c:pt idx="149">
                  <c:v>47604</c:v>
                </c:pt>
                <c:pt idx="150">
                  <c:v>47635</c:v>
                </c:pt>
                <c:pt idx="151">
                  <c:v>47665</c:v>
                </c:pt>
                <c:pt idx="152">
                  <c:v>47696</c:v>
                </c:pt>
                <c:pt idx="153">
                  <c:v>47727</c:v>
                </c:pt>
                <c:pt idx="154">
                  <c:v>47757</c:v>
                </c:pt>
                <c:pt idx="155">
                  <c:v>47788</c:v>
                </c:pt>
                <c:pt idx="156">
                  <c:v>47818</c:v>
                </c:pt>
                <c:pt idx="157">
                  <c:v>47849</c:v>
                </c:pt>
                <c:pt idx="158">
                  <c:v>47880</c:v>
                </c:pt>
                <c:pt idx="159">
                  <c:v>47908</c:v>
                </c:pt>
                <c:pt idx="160">
                  <c:v>47939</c:v>
                </c:pt>
                <c:pt idx="161">
                  <c:v>47969</c:v>
                </c:pt>
                <c:pt idx="162">
                  <c:v>48000</c:v>
                </c:pt>
                <c:pt idx="163">
                  <c:v>48030</c:v>
                </c:pt>
                <c:pt idx="164">
                  <c:v>48061</c:v>
                </c:pt>
                <c:pt idx="165">
                  <c:v>48092</c:v>
                </c:pt>
                <c:pt idx="166">
                  <c:v>48122</c:v>
                </c:pt>
                <c:pt idx="167">
                  <c:v>48153</c:v>
                </c:pt>
                <c:pt idx="168">
                  <c:v>48183</c:v>
                </c:pt>
                <c:pt idx="169">
                  <c:v>48214</c:v>
                </c:pt>
                <c:pt idx="170">
                  <c:v>48245</c:v>
                </c:pt>
                <c:pt idx="171">
                  <c:v>48274</c:v>
                </c:pt>
                <c:pt idx="172">
                  <c:v>48305</c:v>
                </c:pt>
                <c:pt idx="173">
                  <c:v>48335</c:v>
                </c:pt>
                <c:pt idx="174">
                  <c:v>48366</c:v>
                </c:pt>
                <c:pt idx="175">
                  <c:v>48396</c:v>
                </c:pt>
                <c:pt idx="176">
                  <c:v>48427</c:v>
                </c:pt>
                <c:pt idx="177">
                  <c:v>48458</c:v>
                </c:pt>
                <c:pt idx="178">
                  <c:v>48488</c:v>
                </c:pt>
                <c:pt idx="179">
                  <c:v>48519</c:v>
                </c:pt>
                <c:pt idx="180">
                  <c:v>48549</c:v>
                </c:pt>
                <c:pt idx="181">
                  <c:v>48580</c:v>
                </c:pt>
                <c:pt idx="182">
                  <c:v>48611</c:v>
                </c:pt>
                <c:pt idx="183">
                  <c:v>48639</c:v>
                </c:pt>
                <c:pt idx="184">
                  <c:v>48670</c:v>
                </c:pt>
                <c:pt idx="185">
                  <c:v>48700</c:v>
                </c:pt>
                <c:pt idx="186">
                  <c:v>48731</c:v>
                </c:pt>
                <c:pt idx="187">
                  <c:v>48761</c:v>
                </c:pt>
                <c:pt idx="188">
                  <c:v>48792</c:v>
                </c:pt>
                <c:pt idx="189">
                  <c:v>48823</c:v>
                </c:pt>
                <c:pt idx="190">
                  <c:v>48853</c:v>
                </c:pt>
                <c:pt idx="191">
                  <c:v>48884</c:v>
                </c:pt>
                <c:pt idx="192">
                  <c:v>48914</c:v>
                </c:pt>
                <c:pt idx="193">
                  <c:v>48945</c:v>
                </c:pt>
                <c:pt idx="194">
                  <c:v>48976</c:v>
                </c:pt>
                <c:pt idx="195">
                  <c:v>49004</c:v>
                </c:pt>
                <c:pt idx="196">
                  <c:v>49035</c:v>
                </c:pt>
                <c:pt idx="197">
                  <c:v>49065</c:v>
                </c:pt>
                <c:pt idx="198">
                  <c:v>49096</c:v>
                </c:pt>
                <c:pt idx="199">
                  <c:v>49126</c:v>
                </c:pt>
                <c:pt idx="200">
                  <c:v>49157</c:v>
                </c:pt>
                <c:pt idx="201">
                  <c:v>49188</c:v>
                </c:pt>
                <c:pt idx="202">
                  <c:v>49218</c:v>
                </c:pt>
                <c:pt idx="203">
                  <c:v>49249</c:v>
                </c:pt>
                <c:pt idx="204">
                  <c:v>49279</c:v>
                </c:pt>
                <c:pt idx="205">
                  <c:v>49310</c:v>
                </c:pt>
                <c:pt idx="206">
                  <c:v>49341</c:v>
                </c:pt>
                <c:pt idx="207">
                  <c:v>49369</c:v>
                </c:pt>
                <c:pt idx="208">
                  <c:v>49400</c:v>
                </c:pt>
                <c:pt idx="209">
                  <c:v>49430</c:v>
                </c:pt>
                <c:pt idx="210">
                  <c:v>49461</c:v>
                </c:pt>
                <c:pt idx="211">
                  <c:v>49491</c:v>
                </c:pt>
                <c:pt idx="212">
                  <c:v>49522</c:v>
                </c:pt>
                <c:pt idx="213">
                  <c:v>49553</c:v>
                </c:pt>
                <c:pt idx="214">
                  <c:v>49583</c:v>
                </c:pt>
                <c:pt idx="215">
                  <c:v>49614</c:v>
                </c:pt>
                <c:pt idx="216">
                  <c:v>49644</c:v>
                </c:pt>
              </c:numCache>
            </c:numRef>
          </c:cat>
          <c:val>
            <c:numRef>
              <c:f>Feuil1!$F$4:$F$221</c:f>
              <c:numCache>
                <c:formatCode>General</c:formatCode>
                <c:ptCount val="218"/>
                <c:pt idx="1">
                  <c:v>3107.0299999999997</c:v>
                </c:pt>
                <c:pt idx="2">
                  <c:v>3107.0299999999997</c:v>
                </c:pt>
                <c:pt idx="3">
                  <c:v>3107.0299999999997</c:v>
                </c:pt>
                <c:pt idx="4">
                  <c:v>3107.0299999999997</c:v>
                </c:pt>
                <c:pt idx="5">
                  <c:v>3107.0299999999997</c:v>
                </c:pt>
                <c:pt idx="6">
                  <c:v>3107.0299999999997</c:v>
                </c:pt>
                <c:pt idx="7">
                  <c:v>3107.0299999999997</c:v>
                </c:pt>
                <c:pt idx="8">
                  <c:v>3107.0299999999997</c:v>
                </c:pt>
                <c:pt idx="9">
                  <c:v>3107.0299999999997</c:v>
                </c:pt>
                <c:pt idx="10">
                  <c:v>3107.0299999999997</c:v>
                </c:pt>
                <c:pt idx="11">
                  <c:v>3107.0299999999997</c:v>
                </c:pt>
                <c:pt idx="12">
                  <c:v>3107.0299999999997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0-48FA-8D2E-4FDD03295D4C}"/>
            </c:ext>
          </c:extLst>
        </c:ser>
        <c:ser>
          <c:idx val="4"/>
          <c:order val="4"/>
          <c:tx>
            <c:strRef>
              <c:f>Feuil1!$G$3</c:f>
              <c:strCache>
                <c:ptCount val="1"/>
                <c:pt idx="0">
                  <c:v>Depense FAM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Feuil1!$B$4:$B$221</c:f>
              <c:numCache>
                <c:formatCode>mmm\-yy</c:formatCode>
                <c:ptCount val="21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  <c:pt idx="59">
                  <c:v>44866</c:v>
                </c:pt>
                <c:pt idx="60">
                  <c:v>44896</c:v>
                </c:pt>
                <c:pt idx="61">
                  <c:v>44927</c:v>
                </c:pt>
                <c:pt idx="62">
                  <c:v>44958</c:v>
                </c:pt>
                <c:pt idx="63">
                  <c:v>44986</c:v>
                </c:pt>
                <c:pt idx="64">
                  <c:v>45017</c:v>
                </c:pt>
                <c:pt idx="65">
                  <c:v>45047</c:v>
                </c:pt>
                <c:pt idx="66">
                  <c:v>45078</c:v>
                </c:pt>
                <c:pt idx="67">
                  <c:v>45108</c:v>
                </c:pt>
                <c:pt idx="68">
                  <c:v>45139</c:v>
                </c:pt>
                <c:pt idx="69">
                  <c:v>45170</c:v>
                </c:pt>
                <c:pt idx="70">
                  <c:v>45200</c:v>
                </c:pt>
                <c:pt idx="71">
                  <c:v>45231</c:v>
                </c:pt>
                <c:pt idx="72">
                  <c:v>45261</c:v>
                </c:pt>
                <c:pt idx="73">
                  <c:v>45292</c:v>
                </c:pt>
                <c:pt idx="74">
                  <c:v>45323</c:v>
                </c:pt>
                <c:pt idx="75">
                  <c:v>45352</c:v>
                </c:pt>
                <c:pt idx="76">
                  <c:v>45383</c:v>
                </c:pt>
                <c:pt idx="77">
                  <c:v>45413</c:v>
                </c:pt>
                <c:pt idx="78">
                  <c:v>45444</c:v>
                </c:pt>
                <c:pt idx="79">
                  <c:v>45474</c:v>
                </c:pt>
                <c:pt idx="80">
                  <c:v>45505</c:v>
                </c:pt>
                <c:pt idx="81">
                  <c:v>45536</c:v>
                </c:pt>
                <c:pt idx="82">
                  <c:v>45566</c:v>
                </c:pt>
                <c:pt idx="83">
                  <c:v>45597</c:v>
                </c:pt>
                <c:pt idx="84">
                  <c:v>45627</c:v>
                </c:pt>
                <c:pt idx="85">
                  <c:v>45658</c:v>
                </c:pt>
                <c:pt idx="86">
                  <c:v>45689</c:v>
                </c:pt>
                <c:pt idx="87">
                  <c:v>45717</c:v>
                </c:pt>
                <c:pt idx="88">
                  <c:v>45748</c:v>
                </c:pt>
                <c:pt idx="89">
                  <c:v>45778</c:v>
                </c:pt>
                <c:pt idx="90">
                  <c:v>45809</c:v>
                </c:pt>
                <c:pt idx="91">
                  <c:v>45839</c:v>
                </c:pt>
                <c:pt idx="92">
                  <c:v>45870</c:v>
                </c:pt>
                <c:pt idx="93">
                  <c:v>45901</c:v>
                </c:pt>
                <c:pt idx="94">
                  <c:v>45931</c:v>
                </c:pt>
                <c:pt idx="95">
                  <c:v>45962</c:v>
                </c:pt>
                <c:pt idx="96">
                  <c:v>45992</c:v>
                </c:pt>
                <c:pt idx="97">
                  <c:v>46023</c:v>
                </c:pt>
                <c:pt idx="98">
                  <c:v>46054</c:v>
                </c:pt>
                <c:pt idx="99">
                  <c:v>46082</c:v>
                </c:pt>
                <c:pt idx="100">
                  <c:v>46113</c:v>
                </c:pt>
                <c:pt idx="101">
                  <c:v>46143</c:v>
                </c:pt>
                <c:pt idx="102">
                  <c:v>46174</c:v>
                </c:pt>
                <c:pt idx="103">
                  <c:v>46204</c:v>
                </c:pt>
                <c:pt idx="104">
                  <c:v>46235</c:v>
                </c:pt>
                <c:pt idx="105">
                  <c:v>46266</c:v>
                </c:pt>
                <c:pt idx="106">
                  <c:v>46296</c:v>
                </c:pt>
                <c:pt idx="107">
                  <c:v>46327</c:v>
                </c:pt>
                <c:pt idx="108">
                  <c:v>46357</c:v>
                </c:pt>
                <c:pt idx="109">
                  <c:v>46388</c:v>
                </c:pt>
                <c:pt idx="110">
                  <c:v>46419</c:v>
                </c:pt>
                <c:pt idx="111">
                  <c:v>46447</c:v>
                </c:pt>
                <c:pt idx="112">
                  <c:v>46478</c:v>
                </c:pt>
                <c:pt idx="113">
                  <c:v>46508</c:v>
                </c:pt>
                <c:pt idx="114">
                  <c:v>46539</c:v>
                </c:pt>
                <c:pt idx="115">
                  <c:v>46569</c:v>
                </c:pt>
                <c:pt idx="116">
                  <c:v>46600</c:v>
                </c:pt>
                <c:pt idx="117">
                  <c:v>46631</c:v>
                </c:pt>
                <c:pt idx="118">
                  <c:v>46661</c:v>
                </c:pt>
                <c:pt idx="119">
                  <c:v>46692</c:v>
                </c:pt>
                <c:pt idx="120">
                  <c:v>46722</c:v>
                </c:pt>
                <c:pt idx="121">
                  <c:v>46753</c:v>
                </c:pt>
                <c:pt idx="122">
                  <c:v>46784</c:v>
                </c:pt>
                <c:pt idx="123">
                  <c:v>46813</c:v>
                </c:pt>
                <c:pt idx="124">
                  <c:v>46844</c:v>
                </c:pt>
                <c:pt idx="125">
                  <c:v>46874</c:v>
                </c:pt>
                <c:pt idx="126">
                  <c:v>46905</c:v>
                </c:pt>
                <c:pt idx="127">
                  <c:v>46935</c:v>
                </c:pt>
                <c:pt idx="128">
                  <c:v>46966</c:v>
                </c:pt>
                <c:pt idx="129">
                  <c:v>46997</c:v>
                </c:pt>
                <c:pt idx="130">
                  <c:v>47027</c:v>
                </c:pt>
                <c:pt idx="131">
                  <c:v>47058</c:v>
                </c:pt>
                <c:pt idx="132">
                  <c:v>47088</c:v>
                </c:pt>
                <c:pt idx="133">
                  <c:v>47119</c:v>
                </c:pt>
                <c:pt idx="134">
                  <c:v>47150</c:v>
                </c:pt>
                <c:pt idx="135">
                  <c:v>47178</c:v>
                </c:pt>
                <c:pt idx="136">
                  <c:v>47209</c:v>
                </c:pt>
                <c:pt idx="137">
                  <c:v>47239</c:v>
                </c:pt>
                <c:pt idx="138">
                  <c:v>47270</c:v>
                </c:pt>
                <c:pt idx="139">
                  <c:v>47300</c:v>
                </c:pt>
                <c:pt idx="140">
                  <c:v>47331</c:v>
                </c:pt>
                <c:pt idx="141">
                  <c:v>47362</c:v>
                </c:pt>
                <c:pt idx="142">
                  <c:v>47392</c:v>
                </c:pt>
                <c:pt idx="143">
                  <c:v>47423</c:v>
                </c:pt>
                <c:pt idx="144">
                  <c:v>47453</c:v>
                </c:pt>
                <c:pt idx="145">
                  <c:v>47484</c:v>
                </c:pt>
                <c:pt idx="146">
                  <c:v>47515</c:v>
                </c:pt>
                <c:pt idx="147">
                  <c:v>47543</c:v>
                </c:pt>
                <c:pt idx="148">
                  <c:v>47574</c:v>
                </c:pt>
                <c:pt idx="149">
                  <c:v>47604</c:v>
                </c:pt>
                <c:pt idx="150">
                  <c:v>47635</c:v>
                </c:pt>
                <c:pt idx="151">
                  <c:v>47665</c:v>
                </c:pt>
                <c:pt idx="152">
                  <c:v>47696</c:v>
                </c:pt>
                <c:pt idx="153">
                  <c:v>47727</c:v>
                </c:pt>
                <c:pt idx="154">
                  <c:v>47757</c:v>
                </c:pt>
                <c:pt idx="155">
                  <c:v>47788</c:v>
                </c:pt>
                <c:pt idx="156">
                  <c:v>47818</c:v>
                </c:pt>
                <c:pt idx="157">
                  <c:v>47849</c:v>
                </c:pt>
                <c:pt idx="158">
                  <c:v>47880</c:v>
                </c:pt>
                <c:pt idx="159">
                  <c:v>47908</c:v>
                </c:pt>
                <c:pt idx="160">
                  <c:v>47939</c:v>
                </c:pt>
                <c:pt idx="161">
                  <c:v>47969</c:v>
                </c:pt>
                <c:pt idx="162">
                  <c:v>48000</c:v>
                </c:pt>
                <c:pt idx="163">
                  <c:v>48030</c:v>
                </c:pt>
                <c:pt idx="164">
                  <c:v>48061</c:v>
                </c:pt>
                <c:pt idx="165">
                  <c:v>48092</c:v>
                </c:pt>
                <c:pt idx="166">
                  <c:v>48122</c:v>
                </c:pt>
                <c:pt idx="167">
                  <c:v>48153</c:v>
                </c:pt>
                <c:pt idx="168">
                  <c:v>48183</c:v>
                </c:pt>
                <c:pt idx="169">
                  <c:v>48214</c:v>
                </c:pt>
                <c:pt idx="170">
                  <c:v>48245</c:v>
                </c:pt>
                <c:pt idx="171">
                  <c:v>48274</c:v>
                </c:pt>
                <c:pt idx="172">
                  <c:v>48305</c:v>
                </c:pt>
                <c:pt idx="173">
                  <c:v>48335</c:v>
                </c:pt>
                <c:pt idx="174">
                  <c:v>48366</c:v>
                </c:pt>
                <c:pt idx="175">
                  <c:v>48396</c:v>
                </c:pt>
                <c:pt idx="176">
                  <c:v>48427</c:v>
                </c:pt>
                <c:pt idx="177">
                  <c:v>48458</c:v>
                </c:pt>
                <c:pt idx="178">
                  <c:v>48488</c:v>
                </c:pt>
                <c:pt idx="179">
                  <c:v>48519</c:v>
                </c:pt>
                <c:pt idx="180">
                  <c:v>48549</c:v>
                </c:pt>
                <c:pt idx="181">
                  <c:v>48580</c:v>
                </c:pt>
                <c:pt idx="182">
                  <c:v>48611</c:v>
                </c:pt>
                <c:pt idx="183">
                  <c:v>48639</c:v>
                </c:pt>
                <c:pt idx="184">
                  <c:v>48670</c:v>
                </c:pt>
                <c:pt idx="185">
                  <c:v>48700</c:v>
                </c:pt>
                <c:pt idx="186">
                  <c:v>48731</c:v>
                </c:pt>
                <c:pt idx="187">
                  <c:v>48761</c:v>
                </c:pt>
                <c:pt idx="188">
                  <c:v>48792</c:v>
                </c:pt>
                <c:pt idx="189">
                  <c:v>48823</c:v>
                </c:pt>
                <c:pt idx="190">
                  <c:v>48853</c:v>
                </c:pt>
                <c:pt idx="191">
                  <c:v>48884</c:v>
                </c:pt>
                <c:pt idx="192">
                  <c:v>48914</c:v>
                </c:pt>
                <c:pt idx="193">
                  <c:v>48945</c:v>
                </c:pt>
                <c:pt idx="194">
                  <c:v>48976</c:v>
                </c:pt>
                <c:pt idx="195">
                  <c:v>49004</c:v>
                </c:pt>
                <c:pt idx="196">
                  <c:v>49035</c:v>
                </c:pt>
                <c:pt idx="197">
                  <c:v>49065</c:v>
                </c:pt>
                <c:pt idx="198">
                  <c:v>49096</c:v>
                </c:pt>
                <c:pt idx="199">
                  <c:v>49126</c:v>
                </c:pt>
                <c:pt idx="200">
                  <c:v>49157</c:v>
                </c:pt>
                <c:pt idx="201">
                  <c:v>49188</c:v>
                </c:pt>
                <c:pt idx="202">
                  <c:v>49218</c:v>
                </c:pt>
                <c:pt idx="203">
                  <c:v>49249</c:v>
                </c:pt>
                <c:pt idx="204">
                  <c:v>49279</c:v>
                </c:pt>
                <c:pt idx="205">
                  <c:v>49310</c:v>
                </c:pt>
                <c:pt idx="206">
                  <c:v>49341</c:v>
                </c:pt>
                <c:pt idx="207">
                  <c:v>49369</c:v>
                </c:pt>
                <c:pt idx="208">
                  <c:v>49400</c:v>
                </c:pt>
                <c:pt idx="209">
                  <c:v>49430</c:v>
                </c:pt>
                <c:pt idx="210">
                  <c:v>49461</c:v>
                </c:pt>
                <c:pt idx="211">
                  <c:v>49491</c:v>
                </c:pt>
                <c:pt idx="212">
                  <c:v>49522</c:v>
                </c:pt>
                <c:pt idx="213">
                  <c:v>49553</c:v>
                </c:pt>
                <c:pt idx="214">
                  <c:v>49583</c:v>
                </c:pt>
                <c:pt idx="215">
                  <c:v>49614</c:v>
                </c:pt>
                <c:pt idx="216">
                  <c:v>49644</c:v>
                </c:pt>
              </c:numCache>
            </c:numRef>
          </c:cat>
          <c:val>
            <c:numRef>
              <c:f>Feuil1!$G$4:$G$221</c:f>
              <c:numCache>
                <c:formatCode>General</c:formatCode>
                <c:ptCount val="218"/>
                <c:pt idx="1">
                  <c:v>3464.583333333333</c:v>
                </c:pt>
                <c:pt idx="2">
                  <c:v>3001.583333333333</c:v>
                </c:pt>
                <c:pt idx="3">
                  <c:v>3011.583333333333</c:v>
                </c:pt>
                <c:pt idx="4">
                  <c:v>3011.583333333333</c:v>
                </c:pt>
                <c:pt idx="5">
                  <c:v>3011.583333333333</c:v>
                </c:pt>
                <c:pt idx="6">
                  <c:v>3011.583333333333</c:v>
                </c:pt>
                <c:pt idx="7">
                  <c:v>3011.583333333333</c:v>
                </c:pt>
                <c:pt idx="8">
                  <c:v>3011.583333333333</c:v>
                </c:pt>
                <c:pt idx="9">
                  <c:v>3011.583333333333</c:v>
                </c:pt>
                <c:pt idx="10">
                  <c:v>3011.583333333333</c:v>
                </c:pt>
                <c:pt idx="11">
                  <c:v>3011.583333333333</c:v>
                </c:pt>
                <c:pt idx="12">
                  <c:v>2971.583333333333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0-48FA-8D2E-4FDD03295D4C}"/>
            </c:ext>
          </c:extLst>
        </c:ser>
        <c:ser>
          <c:idx val="5"/>
          <c:order val="5"/>
          <c:tx>
            <c:strRef>
              <c:f>Feuil1!$H$3</c:f>
              <c:strCache>
                <c:ptCount val="1"/>
                <c:pt idx="0">
                  <c:v>recette FAM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Feuil1!$B$4:$B$221</c:f>
              <c:numCache>
                <c:formatCode>mmm\-yy</c:formatCode>
                <c:ptCount val="21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  <c:pt idx="59">
                  <c:v>44866</c:v>
                </c:pt>
                <c:pt idx="60">
                  <c:v>44896</c:v>
                </c:pt>
                <c:pt idx="61">
                  <c:v>44927</c:v>
                </c:pt>
                <c:pt idx="62">
                  <c:v>44958</c:v>
                </c:pt>
                <c:pt idx="63">
                  <c:v>44986</c:v>
                </c:pt>
                <c:pt idx="64">
                  <c:v>45017</c:v>
                </c:pt>
                <c:pt idx="65">
                  <c:v>45047</c:v>
                </c:pt>
                <c:pt idx="66">
                  <c:v>45078</c:v>
                </c:pt>
                <c:pt idx="67">
                  <c:v>45108</c:v>
                </c:pt>
                <c:pt idx="68">
                  <c:v>45139</c:v>
                </c:pt>
                <c:pt idx="69">
                  <c:v>45170</c:v>
                </c:pt>
                <c:pt idx="70">
                  <c:v>45200</c:v>
                </c:pt>
                <c:pt idx="71">
                  <c:v>45231</c:v>
                </c:pt>
                <c:pt idx="72">
                  <c:v>45261</c:v>
                </c:pt>
                <c:pt idx="73">
                  <c:v>45292</c:v>
                </c:pt>
                <c:pt idx="74">
                  <c:v>45323</c:v>
                </c:pt>
                <c:pt idx="75">
                  <c:v>45352</c:v>
                </c:pt>
                <c:pt idx="76">
                  <c:v>45383</c:v>
                </c:pt>
                <c:pt idx="77">
                  <c:v>45413</c:v>
                </c:pt>
                <c:pt idx="78">
                  <c:v>45444</c:v>
                </c:pt>
                <c:pt idx="79">
                  <c:v>45474</c:v>
                </c:pt>
                <c:pt idx="80">
                  <c:v>45505</c:v>
                </c:pt>
                <c:pt idx="81">
                  <c:v>45536</c:v>
                </c:pt>
                <c:pt idx="82">
                  <c:v>45566</c:v>
                </c:pt>
                <c:pt idx="83">
                  <c:v>45597</c:v>
                </c:pt>
                <c:pt idx="84">
                  <c:v>45627</c:v>
                </c:pt>
                <c:pt idx="85">
                  <c:v>45658</c:v>
                </c:pt>
                <c:pt idx="86">
                  <c:v>45689</c:v>
                </c:pt>
                <c:pt idx="87">
                  <c:v>45717</c:v>
                </c:pt>
                <c:pt idx="88">
                  <c:v>45748</c:v>
                </c:pt>
                <c:pt idx="89">
                  <c:v>45778</c:v>
                </c:pt>
                <c:pt idx="90">
                  <c:v>45809</c:v>
                </c:pt>
                <c:pt idx="91">
                  <c:v>45839</c:v>
                </c:pt>
                <c:pt idx="92">
                  <c:v>45870</c:v>
                </c:pt>
                <c:pt idx="93">
                  <c:v>45901</c:v>
                </c:pt>
                <c:pt idx="94">
                  <c:v>45931</c:v>
                </c:pt>
                <c:pt idx="95">
                  <c:v>45962</c:v>
                </c:pt>
                <c:pt idx="96">
                  <c:v>45992</c:v>
                </c:pt>
                <c:pt idx="97">
                  <c:v>46023</c:v>
                </c:pt>
                <c:pt idx="98">
                  <c:v>46054</c:v>
                </c:pt>
                <c:pt idx="99">
                  <c:v>46082</c:v>
                </c:pt>
                <c:pt idx="100">
                  <c:v>46113</c:v>
                </c:pt>
                <c:pt idx="101">
                  <c:v>46143</c:v>
                </c:pt>
                <c:pt idx="102">
                  <c:v>46174</c:v>
                </c:pt>
                <c:pt idx="103">
                  <c:v>46204</c:v>
                </c:pt>
                <c:pt idx="104">
                  <c:v>46235</c:v>
                </c:pt>
                <c:pt idx="105">
                  <c:v>46266</c:v>
                </c:pt>
                <c:pt idx="106">
                  <c:v>46296</c:v>
                </c:pt>
                <c:pt idx="107">
                  <c:v>46327</c:v>
                </c:pt>
                <c:pt idx="108">
                  <c:v>46357</c:v>
                </c:pt>
                <c:pt idx="109">
                  <c:v>46388</c:v>
                </c:pt>
                <c:pt idx="110">
                  <c:v>46419</c:v>
                </c:pt>
                <c:pt idx="111">
                  <c:v>46447</c:v>
                </c:pt>
                <c:pt idx="112">
                  <c:v>46478</c:v>
                </c:pt>
                <c:pt idx="113">
                  <c:v>46508</c:v>
                </c:pt>
                <c:pt idx="114">
                  <c:v>46539</c:v>
                </c:pt>
                <c:pt idx="115">
                  <c:v>46569</c:v>
                </c:pt>
                <c:pt idx="116">
                  <c:v>46600</c:v>
                </c:pt>
                <c:pt idx="117">
                  <c:v>46631</c:v>
                </c:pt>
                <c:pt idx="118">
                  <c:v>46661</c:v>
                </c:pt>
                <c:pt idx="119">
                  <c:v>46692</c:v>
                </c:pt>
                <c:pt idx="120">
                  <c:v>46722</c:v>
                </c:pt>
                <c:pt idx="121">
                  <c:v>46753</c:v>
                </c:pt>
                <c:pt idx="122">
                  <c:v>46784</c:v>
                </c:pt>
                <c:pt idx="123">
                  <c:v>46813</c:v>
                </c:pt>
                <c:pt idx="124">
                  <c:v>46844</c:v>
                </c:pt>
                <c:pt idx="125">
                  <c:v>46874</c:v>
                </c:pt>
                <c:pt idx="126">
                  <c:v>46905</c:v>
                </c:pt>
                <c:pt idx="127">
                  <c:v>46935</c:v>
                </c:pt>
                <c:pt idx="128">
                  <c:v>46966</c:v>
                </c:pt>
                <c:pt idx="129">
                  <c:v>46997</c:v>
                </c:pt>
                <c:pt idx="130">
                  <c:v>47027</c:v>
                </c:pt>
                <c:pt idx="131">
                  <c:v>47058</c:v>
                </c:pt>
                <c:pt idx="132">
                  <c:v>47088</c:v>
                </c:pt>
                <c:pt idx="133">
                  <c:v>47119</c:v>
                </c:pt>
                <c:pt idx="134">
                  <c:v>47150</c:v>
                </c:pt>
                <c:pt idx="135">
                  <c:v>47178</c:v>
                </c:pt>
                <c:pt idx="136">
                  <c:v>47209</c:v>
                </c:pt>
                <c:pt idx="137">
                  <c:v>47239</c:v>
                </c:pt>
                <c:pt idx="138">
                  <c:v>47270</c:v>
                </c:pt>
                <c:pt idx="139">
                  <c:v>47300</c:v>
                </c:pt>
                <c:pt idx="140">
                  <c:v>47331</c:v>
                </c:pt>
                <c:pt idx="141">
                  <c:v>47362</c:v>
                </c:pt>
                <c:pt idx="142">
                  <c:v>47392</c:v>
                </c:pt>
                <c:pt idx="143">
                  <c:v>47423</c:v>
                </c:pt>
                <c:pt idx="144">
                  <c:v>47453</c:v>
                </c:pt>
                <c:pt idx="145">
                  <c:v>47484</c:v>
                </c:pt>
                <c:pt idx="146">
                  <c:v>47515</c:v>
                </c:pt>
                <c:pt idx="147">
                  <c:v>47543</c:v>
                </c:pt>
                <c:pt idx="148">
                  <c:v>47574</c:v>
                </c:pt>
                <c:pt idx="149">
                  <c:v>47604</c:v>
                </c:pt>
                <c:pt idx="150">
                  <c:v>47635</c:v>
                </c:pt>
                <c:pt idx="151">
                  <c:v>47665</c:v>
                </c:pt>
                <c:pt idx="152">
                  <c:v>47696</c:v>
                </c:pt>
                <c:pt idx="153">
                  <c:v>47727</c:v>
                </c:pt>
                <c:pt idx="154">
                  <c:v>47757</c:v>
                </c:pt>
                <c:pt idx="155">
                  <c:v>47788</c:v>
                </c:pt>
                <c:pt idx="156">
                  <c:v>47818</c:v>
                </c:pt>
                <c:pt idx="157">
                  <c:v>47849</c:v>
                </c:pt>
                <c:pt idx="158">
                  <c:v>47880</c:v>
                </c:pt>
                <c:pt idx="159">
                  <c:v>47908</c:v>
                </c:pt>
                <c:pt idx="160">
                  <c:v>47939</c:v>
                </c:pt>
                <c:pt idx="161">
                  <c:v>47969</c:v>
                </c:pt>
                <c:pt idx="162">
                  <c:v>48000</c:v>
                </c:pt>
                <c:pt idx="163">
                  <c:v>48030</c:v>
                </c:pt>
                <c:pt idx="164">
                  <c:v>48061</c:v>
                </c:pt>
                <c:pt idx="165">
                  <c:v>48092</c:v>
                </c:pt>
                <c:pt idx="166">
                  <c:v>48122</c:v>
                </c:pt>
                <c:pt idx="167">
                  <c:v>48153</c:v>
                </c:pt>
                <c:pt idx="168">
                  <c:v>48183</c:v>
                </c:pt>
                <c:pt idx="169">
                  <c:v>48214</c:v>
                </c:pt>
                <c:pt idx="170">
                  <c:v>48245</c:v>
                </c:pt>
                <c:pt idx="171">
                  <c:v>48274</c:v>
                </c:pt>
                <c:pt idx="172">
                  <c:v>48305</c:v>
                </c:pt>
                <c:pt idx="173">
                  <c:v>48335</c:v>
                </c:pt>
                <c:pt idx="174">
                  <c:v>48366</c:v>
                </c:pt>
                <c:pt idx="175">
                  <c:v>48396</c:v>
                </c:pt>
                <c:pt idx="176">
                  <c:v>48427</c:v>
                </c:pt>
                <c:pt idx="177">
                  <c:v>48458</c:v>
                </c:pt>
                <c:pt idx="178">
                  <c:v>48488</c:v>
                </c:pt>
                <c:pt idx="179">
                  <c:v>48519</c:v>
                </c:pt>
                <c:pt idx="180">
                  <c:v>48549</c:v>
                </c:pt>
                <c:pt idx="181">
                  <c:v>48580</c:v>
                </c:pt>
                <c:pt idx="182">
                  <c:v>48611</c:v>
                </c:pt>
                <c:pt idx="183">
                  <c:v>48639</c:v>
                </c:pt>
                <c:pt idx="184">
                  <c:v>48670</c:v>
                </c:pt>
                <c:pt idx="185">
                  <c:v>48700</c:v>
                </c:pt>
                <c:pt idx="186">
                  <c:v>48731</c:v>
                </c:pt>
                <c:pt idx="187">
                  <c:v>48761</c:v>
                </c:pt>
                <c:pt idx="188">
                  <c:v>48792</c:v>
                </c:pt>
                <c:pt idx="189">
                  <c:v>48823</c:v>
                </c:pt>
                <c:pt idx="190">
                  <c:v>48853</c:v>
                </c:pt>
                <c:pt idx="191">
                  <c:v>48884</c:v>
                </c:pt>
                <c:pt idx="192">
                  <c:v>48914</c:v>
                </c:pt>
                <c:pt idx="193">
                  <c:v>48945</c:v>
                </c:pt>
                <c:pt idx="194">
                  <c:v>48976</c:v>
                </c:pt>
                <c:pt idx="195">
                  <c:v>49004</c:v>
                </c:pt>
                <c:pt idx="196">
                  <c:v>49035</c:v>
                </c:pt>
                <c:pt idx="197">
                  <c:v>49065</c:v>
                </c:pt>
                <c:pt idx="198">
                  <c:v>49096</c:v>
                </c:pt>
                <c:pt idx="199">
                  <c:v>49126</c:v>
                </c:pt>
                <c:pt idx="200">
                  <c:v>49157</c:v>
                </c:pt>
                <c:pt idx="201">
                  <c:v>49188</c:v>
                </c:pt>
                <c:pt idx="202">
                  <c:v>49218</c:v>
                </c:pt>
                <c:pt idx="203">
                  <c:v>49249</c:v>
                </c:pt>
                <c:pt idx="204">
                  <c:v>49279</c:v>
                </c:pt>
                <c:pt idx="205">
                  <c:v>49310</c:v>
                </c:pt>
                <c:pt idx="206">
                  <c:v>49341</c:v>
                </c:pt>
                <c:pt idx="207">
                  <c:v>49369</c:v>
                </c:pt>
                <c:pt idx="208">
                  <c:v>49400</c:v>
                </c:pt>
                <c:pt idx="209">
                  <c:v>49430</c:v>
                </c:pt>
                <c:pt idx="210">
                  <c:v>49461</c:v>
                </c:pt>
                <c:pt idx="211">
                  <c:v>49491</c:v>
                </c:pt>
                <c:pt idx="212">
                  <c:v>49522</c:v>
                </c:pt>
                <c:pt idx="213">
                  <c:v>49553</c:v>
                </c:pt>
                <c:pt idx="214">
                  <c:v>49583</c:v>
                </c:pt>
                <c:pt idx="215">
                  <c:v>49614</c:v>
                </c:pt>
                <c:pt idx="216">
                  <c:v>49644</c:v>
                </c:pt>
              </c:numCache>
            </c:numRef>
          </c:cat>
          <c:val>
            <c:numRef>
              <c:f>Feuil1!$H$4:$H$221</c:f>
              <c:numCache>
                <c:formatCode>General</c:formatCode>
                <c:ptCount val="218"/>
                <c:pt idx="1">
                  <c:v>3320</c:v>
                </c:pt>
                <c:pt idx="2">
                  <c:v>3320</c:v>
                </c:pt>
                <c:pt idx="3">
                  <c:v>3320</c:v>
                </c:pt>
                <c:pt idx="4">
                  <c:v>3320</c:v>
                </c:pt>
                <c:pt idx="5">
                  <c:v>3320</c:v>
                </c:pt>
                <c:pt idx="6">
                  <c:v>3320</c:v>
                </c:pt>
                <c:pt idx="7">
                  <c:v>3320</c:v>
                </c:pt>
                <c:pt idx="8">
                  <c:v>3320</c:v>
                </c:pt>
                <c:pt idx="9">
                  <c:v>3320</c:v>
                </c:pt>
                <c:pt idx="10">
                  <c:v>3320</c:v>
                </c:pt>
                <c:pt idx="11">
                  <c:v>3320</c:v>
                </c:pt>
                <c:pt idx="12">
                  <c:v>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0-48FA-8D2E-4FDD0329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271711"/>
        <c:axId val="192262559"/>
      </c:lineChart>
      <c:dateAx>
        <c:axId val="19227171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62559"/>
        <c:crosses val="autoZero"/>
        <c:auto val="1"/>
        <c:lblOffset val="100"/>
        <c:baseTimeUnit val="months"/>
      </c:dateAx>
      <c:valAx>
        <c:axId val="192262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71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'versement 2017-2018'!$D$3</c:f>
              <c:strCache>
                <c:ptCount val="1"/>
                <c:pt idx="0">
                  <c:v>versement HB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'versement 2017-2018'!$C$4:$C$221</c:f>
              <c:numCache>
                <c:formatCode>mmm\-yy</c:formatCode>
                <c:ptCount val="218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'versement 2017-2018'!$D$4:$D$221</c:f>
              <c:numCache>
                <c:formatCode>General</c:formatCode>
                <c:ptCount val="218"/>
                <c:pt idx="0">
                  <c:v>500</c:v>
                </c:pt>
                <c:pt idx="1">
                  <c:v>1200</c:v>
                </c:pt>
                <c:pt idx="2">
                  <c:v>1100</c:v>
                </c:pt>
                <c:pt idx="3">
                  <c:v>1390</c:v>
                </c:pt>
                <c:pt idx="4">
                  <c:v>600</c:v>
                </c:pt>
                <c:pt idx="5">
                  <c:v>850</c:v>
                </c:pt>
                <c:pt idx="6">
                  <c:v>1450</c:v>
                </c:pt>
                <c:pt idx="7">
                  <c:v>400</c:v>
                </c:pt>
                <c:pt idx="8">
                  <c:v>1050</c:v>
                </c:pt>
                <c:pt idx="9">
                  <c:v>1150</c:v>
                </c:pt>
                <c:pt idx="10">
                  <c:v>2300</c:v>
                </c:pt>
                <c:pt idx="11">
                  <c:v>2400</c:v>
                </c:pt>
                <c:pt idx="12">
                  <c:v>1620</c:v>
                </c:pt>
                <c:pt idx="13">
                  <c:v>1950</c:v>
                </c:pt>
                <c:pt idx="14">
                  <c:v>3005</c:v>
                </c:pt>
                <c:pt idx="15">
                  <c:v>2130</c:v>
                </c:pt>
                <c:pt idx="16">
                  <c:v>2070</c:v>
                </c:pt>
                <c:pt idx="17">
                  <c:v>2530</c:v>
                </c:pt>
                <c:pt idx="18">
                  <c:v>1470</c:v>
                </c:pt>
                <c:pt idx="19">
                  <c:v>1935</c:v>
                </c:pt>
                <c:pt idx="20">
                  <c:v>1860</c:v>
                </c:pt>
                <c:pt idx="21">
                  <c:v>2100</c:v>
                </c:pt>
                <c:pt idx="22">
                  <c:v>3020</c:v>
                </c:pt>
                <c:pt idx="23">
                  <c:v>2229.04</c:v>
                </c:pt>
                <c:pt idx="24">
                  <c:v>2960</c:v>
                </c:pt>
                <c:pt idx="25">
                  <c:v>2060</c:v>
                </c:pt>
                <c:pt idx="26">
                  <c:v>1800</c:v>
                </c:pt>
                <c:pt idx="27">
                  <c:v>1860</c:v>
                </c:pt>
                <c:pt idx="28">
                  <c:v>1860</c:v>
                </c:pt>
                <c:pt idx="29">
                  <c:v>1860</c:v>
                </c:pt>
                <c:pt idx="30">
                  <c:v>1860</c:v>
                </c:pt>
                <c:pt idx="31">
                  <c:v>1860</c:v>
                </c:pt>
                <c:pt idx="32">
                  <c:v>1860</c:v>
                </c:pt>
                <c:pt idx="33">
                  <c:v>1860</c:v>
                </c:pt>
                <c:pt idx="34">
                  <c:v>1860</c:v>
                </c:pt>
                <c:pt idx="35">
                  <c:v>1860</c:v>
                </c:pt>
                <c:pt idx="36">
                  <c:v>1860</c:v>
                </c:pt>
                <c:pt idx="37">
                  <c:v>1860</c:v>
                </c:pt>
                <c:pt idx="38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E-4AF5-BE43-38FF1266AE4E}"/>
            </c:ext>
          </c:extLst>
        </c:ser>
        <c:ser>
          <c:idx val="1"/>
          <c:order val="1"/>
          <c:tx>
            <c:strRef>
              <c:f>'versement 2017-2018'!$E$3</c:f>
              <c:strCache>
                <c:ptCount val="1"/>
                <c:pt idx="0">
                  <c:v>paiement HB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'versement 2017-2018'!$C$4:$C$221</c:f>
              <c:numCache>
                <c:formatCode>mmm\-yy</c:formatCode>
                <c:ptCount val="218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'versement 2017-2018'!$E$4:$E$221</c:f>
              <c:numCache>
                <c:formatCode>General</c:formatCode>
                <c:ptCount val="218"/>
                <c:pt idx="0">
                  <c:v>156.01999999999998</c:v>
                </c:pt>
                <c:pt idx="1">
                  <c:v>1874.2</c:v>
                </c:pt>
                <c:pt idx="2">
                  <c:v>323.05</c:v>
                </c:pt>
                <c:pt idx="3">
                  <c:v>1637.6999999999998</c:v>
                </c:pt>
                <c:pt idx="4">
                  <c:v>323.05</c:v>
                </c:pt>
                <c:pt idx="5">
                  <c:v>995</c:v>
                </c:pt>
                <c:pt idx="6">
                  <c:v>205</c:v>
                </c:pt>
                <c:pt idx="7">
                  <c:v>731.44</c:v>
                </c:pt>
                <c:pt idx="8">
                  <c:v>734.9</c:v>
                </c:pt>
                <c:pt idx="9">
                  <c:v>1071.8800000000001</c:v>
                </c:pt>
                <c:pt idx="10">
                  <c:v>205</c:v>
                </c:pt>
                <c:pt idx="11">
                  <c:v>353.5</c:v>
                </c:pt>
                <c:pt idx="12">
                  <c:v>816.93</c:v>
                </c:pt>
                <c:pt idx="13">
                  <c:v>205.77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172</c:v>
                </c:pt>
                <c:pt idx="24">
                  <c:v>40</c:v>
                </c:pt>
                <c:pt idx="25">
                  <c:v>700</c:v>
                </c:pt>
                <c:pt idx="2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E-4AF5-BE43-38FF1266AE4E}"/>
            </c:ext>
          </c:extLst>
        </c:ser>
        <c:ser>
          <c:idx val="2"/>
          <c:order val="2"/>
          <c:tx>
            <c:strRef>
              <c:f>'versement 2017-2018'!$F$3</c:f>
              <c:strCache>
                <c:ptCount val="1"/>
                <c:pt idx="0">
                  <c:v>versement PT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'versement 2017-2018'!$C$4:$C$221</c:f>
              <c:numCache>
                <c:formatCode>mmm\-yy</c:formatCode>
                <c:ptCount val="218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'versement 2017-2018'!$F$4:$F$221</c:f>
              <c:numCache>
                <c:formatCode>General</c:formatCode>
                <c:ptCount val="218"/>
                <c:pt idx="0">
                  <c:v>850</c:v>
                </c:pt>
                <c:pt idx="1">
                  <c:v>850</c:v>
                </c:pt>
                <c:pt idx="2">
                  <c:v>650</c:v>
                </c:pt>
                <c:pt idx="3">
                  <c:v>850</c:v>
                </c:pt>
                <c:pt idx="4">
                  <c:v>1000</c:v>
                </c:pt>
                <c:pt idx="5">
                  <c:v>850</c:v>
                </c:pt>
                <c:pt idx="6">
                  <c:v>1050</c:v>
                </c:pt>
                <c:pt idx="7">
                  <c:v>950</c:v>
                </c:pt>
                <c:pt idx="8">
                  <c:v>250</c:v>
                </c:pt>
                <c:pt idx="9">
                  <c:v>1000</c:v>
                </c:pt>
                <c:pt idx="10">
                  <c:v>1200</c:v>
                </c:pt>
                <c:pt idx="11">
                  <c:v>1700</c:v>
                </c:pt>
                <c:pt idx="12">
                  <c:v>700</c:v>
                </c:pt>
                <c:pt idx="13">
                  <c:v>1400</c:v>
                </c:pt>
                <c:pt idx="14">
                  <c:v>1400</c:v>
                </c:pt>
                <c:pt idx="15">
                  <c:v>1500</c:v>
                </c:pt>
                <c:pt idx="16">
                  <c:v>1400</c:v>
                </c:pt>
                <c:pt idx="17">
                  <c:v>1250</c:v>
                </c:pt>
                <c:pt idx="18">
                  <c:v>1550</c:v>
                </c:pt>
                <c:pt idx="19">
                  <c:v>1600</c:v>
                </c:pt>
                <c:pt idx="20">
                  <c:v>1450</c:v>
                </c:pt>
                <c:pt idx="21">
                  <c:v>1450</c:v>
                </c:pt>
                <c:pt idx="22">
                  <c:v>1450</c:v>
                </c:pt>
                <c:pt idx="23">
                  <c:v>1500</c:v>
                </c:pt>
                <c:pt idx="24">
                  <c:v>1100</c:v>
                </c:pt>
                <c:pt idx="25">
                  <c:v>1400</c:v>
                </c:pt>
                <c:pt idx="26">
                  <c:v>1800</c:v>
                </c:pt>
                <c:pt idx="27">
                  <c:v>1250</c:v>
                </c:pt>
                <c:pt idx="28">
                  <c:v>1250</c:v>
                </c:pt>
                <c:pt idx="29">
                  <c:v>1250</c:v>
                </c:pt>
                <c:pt idx="30">
                  <c:v>1250</c:v>
                </c:pt>
                <c:pt idx="31">
                  <c:v>1250</c:v>
                </c:pt>
                <c:pt idx="32">
                  <c:v>1250</c:v>
                </c:pt>
                <c:pt idx="33">
                  <c:v>1250</c:v>
                </c:pt>
                <c:pt idx="34">
                  <c:v>1250</c:v>
                </c:pt>
                <c:pt idx="35">
                  <c:v>1250</c:v>
                </c:pt>
                <c:pt idx="36">
                  <c:v>1250</c:v>
                </c:pt>
                <c:pt idx="37">
                  <c:v>1250</c:v>
                </c:pt>
                <c:pt idx="38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E-4AF5-BE43-38FF1266AE4E}"/>
            </c:ext>
          </c:extLst>
        </c:ser>
        <c:ser>
          <c:idx val="3"/>
          <c:order val="3"/>
          <c:tx>
            <c:strRef>
              <c:f>'versement 2017-2018'!$G$3</c:f>
              <c:strCache>
                <c:ptCount val="1"/>
                <c:pt idx="0">
                  <c:v>paiement PT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'versement 2017-2018'!$C$4:$C$221</c:f>
              <c:numCache>
                <c:formatCode>mmm\-yy</c:formatCode>
                <c:ptCount val="218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'versement 2017-2018'!$G$4:$G$221</c:f>
              <c:numCache>
                <c:formatCode>General</c:formatCode>
                <c:ptCount val="2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3E-4AF5-BE43-38FF1266AE4E}"/>
            </c:ext>
          </c:extLst>
        </c:ser>
        <c:ser>
          <c:idx val="4"/>
          <c:order val="4"/>
          <c:tx>
            <c:strRef>
              <c:f>'versement 2017-2018'!$H$3</c:f>
              <c:strCache>
                <c:ptCount val="1"/>
                <c:pt idx="0">
                  <c:v>Depense FAM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'versement 2017-2018'!$C$4:$C$221</c:f>
              <c:numCache>
                <c:formatCode>mmm\-yy</c:formatCode>
                <c:ptCount val="218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'versement 2017-2018'!$H$4:$H$221</c:f>
              <c:numCache>
                <c:formatCode>General</c:formatCode>
                <c:ptCount val="218"/>
                <c:pt idx="0">
                  <c:v>1506.02</c:v>
                </c:pt>
                <c:pt idx="1">
                  <c:v>3924.2</c:v>
                </c:pt>
                <c:pt idx="2">
                  <c:v>2073.0500000000002</c:v>
                </c:pt>
                <c:pt idx="3">
                  <c:v>3877.7</c:v>
                </c:pt>
                <c:pt idx="4">
                  <c:v>1923.05</c:v>
                </c:pt>
                <c:pt idx="5">
                  <c:v>2695</c:v>
                </c:pt>
                <c:pt idx="6">
                  <c:v>2705</c:v>
                </c:pt>
                <c:pt idx="7">
                  <c:v>2081.44</c:v>
                </c:pt>
                <c:pt idx="8">
                  <c:v>2034.9</c:v>
                </c:pt>
                <c:pt idx="9">
                  <c:v>3221.88</c:v>
                </c:pt>
                <c:pt idx="10">
                  <c:v>3705</c:v>
                </c:pt>
                <c:pt idx="11">
                  <c:v>4453.5</c:v>
                </c:pt>
                <c:pt idx="12">
                  <c:v>3136.93</c:v>
                </c:pt>
                <c:pt idx="13">
                  <c:v>3555.77</c:v>
                </c:pt>
                <c:pt idx="14">
                  <c:v>4445</c:v>
                </c:pt>
                <c:pt idx="15">
                  <c:v>3670</c:v>
                </c:pt>
                <c:pt idx="16">
                  <c:v>3510</c:v>
                </c:pt>
                <c:pt idx="17">
                  <c:v>3820</c:v>
                </c:pt>
                <c:pt idx="18">
                  <c:v>3060</c:v>
                </c:pt>
                <c:pt idx="19">
                  <c:v>3575</c:v>
                </c:pt>
                <c:pt idx="20">
                  <c:v>3350</c:v>
                </c:pt>
                <c:pt idx="21">
                  <c:v>3590</c:v>
                </c:pt>
                <c:pt idx="22">
                  <c:v>4510</c:v>
                </c:pt>
                <c:pt idx="23">
                  <c:v>3901.04</c:v>
                </c:pt>
                <c:pt idx="24">
                  <c:v>4100</c:v>
                </c:pt>
                <c:pt idx="25">
                  <c:v>4160</c:v>
                </c:pt>
                <c:pt idx="26">
                  <c:v>3656.5</c:v>
                </c:pt>
                <c:pt idx="27">
                  <c:v>3110</c:v>
                </c:pt>
                <c:pt idx="28">
                  <c:v>3110</c:v>
                </c:pt>
                <c:pt idx="29">
                  <c:v>3110</c:v>
                </c:pt>
                <c:pt idx="30">
                  <c:v>3110</c:v>
                </c:pt>
                <c:pt idx="31">
                  <c:v>3110</c:v>
                </c:pt>
                <c:pt idx="32">
                  <c:v>3110</c:v>
                </c:pt>
                <c:pt idx="33">
                  <c:v>3110</c:v>
                </c:pt>
                <c:pt idx="34">
                  <c:v>3110</c:v>
                </c:pt>
                <c:pt idx="35">
                  <c:v>3110</c:v>
                </c:pt>
                <c:pt idx="36">
                  <c:v>3110</c:v>
                </c:pt>
                <c:pt idx="37">
                  <c:v>3110</c:v>
                </c:pt>
                <c:pt idx="38">
                  <c:v>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3E-4AF5-BE43-38FF1266AE4E}"/>
            </c:ext>
          </c:extLst>
        </c:ser>
        <c:ser>
          <c:idx val="5"/>
          <c:order val="5"/>
          <c:tx>
            <c:strRef>
              <c:f>'versement 2017-2018'!$I$3</c:f>
              <c:strCache>
                <c:ptCount val="1"/>
                <c:pt idx="0">
                  <c:v>recette FAM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'versement 2017-2018'!$C$4:$C$221</c:f>
              <c:numCache>
                <c:formatCode>mmm\-yy</c:formatCode>
                <c:ptCount val="218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'versement 2017-2018'!$I$4:$I$221</c:f>
              <c:numCache>
                <c:formatCode>General</c:formatCode>
                <c:ptCount val="2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3E-4AF5-BE43-38FF1266A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271711"/>
        <c:axId val="192262559"/>
      </c:lineChart>
      <c:dateAx>
        <c:axId val="19227171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62559"/>
        <c:crosses val="autoZero"/>
        <c:auto val="1"/>
        <c:lblOffset val="100"/>
        <c:baseTimeUnit val="months"/>
      </c:dateAx>
      <c:valAx>
        <c:axId val="192262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71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fr-FR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Titre du graphique</a:t>
            </a:r>
          </a:p>
        </cx:rich>
      </cx:tx>
    </cx:title>
    <cx:plotArea>
      <cx:plotAreaRegion>
        <cx:series layoutId="waterfall" uniqueId="{F0765628-3FB6-4D94-BE92-F22D1ECF03C4}" formatIdx="0">
          <cx:dataId val="0"/>
          <cx:layoutPr>
            <cx:subtotals/>
          </cx:layoutPr>
        </cx:series>
        <cx:series layoutId="waterfall" hidden="1" uniqueId="{0CCD8C17-D93A-4C92-B47C-4889607BC2A8}" formatIdx="1">
          <cx:dataId val="1"/>
          <cx:layoutPr>
            <cx:subtotals/>
          </cx:layoutPr>
        </cx:series>
        <cx:series layoutId="waterfall" hidden="1" uniqueId="{B080E14F-7610-4E92-8513-D25B153499D8}" formatIdx="2">
          <cx:dataId val="2"/>
          <cx:layoutPr>
            <cx:subtotals/>
          </cx:layoutPr>
        </cx:series>
      </cx:plotAreaRegion>
      <cx:axis id="0">
        <cx:catScaling gapWidth="0.5"/>
        <cx:majorGridlines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  <cs:bodyPr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tx1">
            <a:lumMod val="15000"/>
            <a:lumOff val="85000"/>
          </a:schemeClr>
        </a:fgClr>
        <a:bgClr>
          <a:schemeClr val="bg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tx1">
            <a:lumMod val="15000"/>
            <a:lumOff val="85000"/>
          </a:schemeClr>
        </a:fgClr>
        <a:bgClr>
          <a:schemeClr val="bg1"/>
        </a:bgClr>
      </a:pattFill>
    </cs:spPr>
  </cs:plotArea>
  <cs:plotArea3D>
    <cs:lnRef idx="0"/>
    <cs:fillRef idx="0"/>
    <cs:effectRef idx="0"/>
    <cs:fontRef idx="minor">
      <a:schemeClr val="dk1"/>
    </cs:fontRef>
    <cs:spPr>
      <a:pattFill prst="ltDnDiag">
        <a:fgClr>
          <a:schemeClr val="tx1">
            <a:lumMod val="15000"/>
            <a:lumOff val="85000"/>
          </a:schemeClr>
        </a:fgClr>
        <a:bgClr>
          <a:schemeClr val="bg1"/>
        </a:bgClr>
      </a:patt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tx1">
            <a:lumMod val="15000"/>
            <a:lumOff val="85000"/>
          </a:schemeClr>
        </a:fgClr>
        <a:bgClr>
          <a:schemeClr val="bg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434</xdr:row>
      <xdr:rowOff>138112</xdr:rowOff>
    </xdr:from>
    <xdr:to>
      <xdr:col>11</xdr:col>
      <xdr:colOff>704850</xdr:colOff>
      <xdr:row>449</xdr:row>
      <xdr:rowOff>23812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421</xdr:row>
      <xdr:rowOff>157161</xdr:rowOff>
    </xdr:from>
    <xdr:to>
      <xdr:col>19</xdr:col>
      <xdr:colOff>419100</xdr:colOff>
      <xdr:row>450</xdr:row>
      <xdr:rowOff>123824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phique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5</xdr:col>
      <xdr:colOff>342899</xdr:colOff>
      <xdr:row>375</xdr:row>
      <xdr:rowOff>171450</xdr:rowOff>
    </xdr:from>
    <xdr:to>
      <xdr:col>20</xdr:col>
      <xdr:colOff>333374</xdr:colOff>
      <xdr:row>421</xdr:row>
      <xdr:rowOff>14287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2</xdr:row>
      <xdr:rowOff>114299</xdr:rowOff>
    </xdr:from>
    <xdr:to>
      <xdr:col>18</xdr:col>
      <xdr:colOff>42862</xdr:colOff>
      <xdr:row>17</xdr:row>
      <xdr:rowOff>47624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2</xdr:row>
      <xdr:rowOff>114299</xdr:rowOff>
    </xdr:from>
    <xdr:to>
      <xdr:col>19</xdr:col>
      <xdr:colOff>42862</xdr:colOff>
      <xdr:row>17</xdr:row>
      <xdr:rowOff>47624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opLeftCell="E1" zoomScaleNormal="100" workbookViewId="0">
      <pane xSplit="1" ySplit="6" topLeftCell="F7" activePane="bottomRight" state="frozen"/>
      <selection activeCell="E1" sqref="E1"/>
      <selection pane="topRight" activeCell="F1" sqref="F1"/>
      <selection pane="bottomLeft" activeCell="E7" sqref="E7"/>
      <selection pane="bottomRight" activeCell="G14" sqref="G14"/>
    </sheetView>
  </sheetViews>
  <sheetFormatPr baseColWidth="10" defaultRowHeight="15" x14ac:dyDescent="0.25"/>
  <cols>
    <col min="5" max="5" width="47.5703125" customWidth="1"/>
  </cols>
  <sheetData>
    <row r="1" spans="1:29" x14ac:dyDescent="0.25">
      <c r="A1" s="12"/>
      <c r="B1" s="13" t="s">
        <v>12</v>
      </c>
      <c r="C1" s="13" t="s">
        <v>13</v>
      </c>
      <c r="D1" s="14" t="s">
        <v>16</v>
      </c>
      <c r="E1" t="s">
        <v>98</v>
      </c>
    </row>
    <row r="2" spans="1:29" ht="15.75" thickBot="1" x14ac:dyDescent="0.3">
      <c r="A2" s="15" t="s">
        <v>17</v>
      </c>
      <c r="B2" s="1">
        <f>F6+H6+J6+L6+N6+P6+R6+T6+V6+X6+Z6+AB6</f>
        <v>39840</v>
      </c>
      <c r="C2" s="1">
        <f>G6+I6+K6+M6+O6+Q6+S6+U6+W6+Y6+AA6+AC6</f>
        <v>36541.999999999993</v>
      </c>
      <c r="D2" s="2">
        <f>B2-C2</f>
        <v>3298.0000000000073</v>
      </c>
    </row>
    <row r="3" spans="1:29" x14ac:dyDescent="0.25">
      <c r="E3" s="8"/>
      <c r="F3" s="26" t="s">
        <v>0</v>
      </c>
      <c r="G3" s="27"/>
      <c r="H3" s="26" t="s">
        <v>1</v>
      </c>
      <c r="I3" s="27"/>
      <c r="J3" s="26" t="s">
        <v>2</v>
      </c>
      <c r="K3" s="27"/>
      <c r="L3" s="26" t="s">
        <v>3</v>
      </c>
      <c r="M3" s="27"/>
      <c r="N3" s="26" t="s">
        <v>4</v>
      </c>
      <c r="O3" s="27"/>
      <c r="P3" s="26" t="s">
        <v>5</v>
      </c>
      <c r="Q3" s="27"/>
      <c r="R3" s="26" t="s">
        <v>6</v>
      </c>
      <c r="S3" s="27"/>
      <c r="T3" s="26" t="s">
        <v>7</v>
      </c>
      <c r="U3" s="27"/>
      <c r="V3" s="26" t="s">
        <v>8</v>
      </c>
      <c r="W3" s="27"/>
      <c r="X3" s="26" t="s">
        <v>9</v>
      </c>
      <c r="Y3" s="27"/>
      <c r="Z3" s="26" t="s">
        <v>10</v>
      </c>
      <c r="AA3" s="27"/>
      <c r="AB3" s="26" t="s">
        <v>11</v>
      </c>
      <c r="AC3" s="27"/>
    </row>
    <row r="4" spans="1:29" x14ac:dyDescent="0.25">
      <c r="E4" s="9"/>
      <c r="F4" s="16" t="s">
        <v>16</v>
      </c>
      <c r="G4" s="3">
        <f>F6-G6</f>
        <v>-144.58333333333303</v>
      </c>
      <c r="H4" s="16" t="s">
        <v>16</v>
      </c>
      <c r="I4" s="3">
        <f>H6-I6</f>
        <v>318.41666666666697</v>
      </c>
      <c r="J4" s="16" t="s">
        <v>16</v>
      </c>
      <c r="K4" s="3">
        <f>J6-K6</f>
        <v>308.41666666666697</v>
      </c>
      <c r="L4" s="16" t="s">
        <v>16</v>
      </c>
      <c r="M4" s="3">
        <f>L6-M6</f>
        <v>308.41666666666697</v>
      </c>
      <c r="N4" s="16" t="s">
        <v>16</v>
      </c>
      <c r="O4" s="3">
        <f>N6-O6</f>
        <v>308.41666666666697</v>
      </c>
      <c r="P4" s="16" t="s">
        <v>16</v>
      </c>
      <c r="Q4" s="3">
        <f>P6-Q6</f>
        <v>308.41666666666697</v>
      </c>
      <c r="R4" s="16" t="s">
        <v>16</v>
      </c>
      <c r="S4" s="3">
        <f>R6-S6</f>
        <v>308.41666666666697</v>
      </c>
      <c r="T4" s="16" t="s">
        <v>16</v>
      </c>
      <c r="U4" s="3">
        <f>T6-U6</f>
        <v>308.41666666666697</v>
      </c>
      <c r="V4" s="16" t="s">
        <v>16</v>
      </c>
      <c r="W4" s="3">
        <f>V6-W6</f>
        <v>308.41666666666697</v>
      </c>
      <c r="X4" s="16" t="s">
        <v>16</v>
      </c>
      <c r="Y4" s="3">
        <f>X6-Y6</f>
        <v>308.41666666666697</v>
      </c>
      <c r="Z4" s="16" t="s">
        <v>16</v>
      </c>
      <c r="AA4" s="3">
        <f>Z6-AA6</f>
        <v>308.41666666666697</v>
      </c>
      <c r="AB4" s="16" t="s">
        <v>16</v>
      </c>
      <c r="AC4" s="3">
        <f>AB6-AC6</f>
        <v>348.41666666666697</v>
      </c>
    </row>
    <row r="5" spans="1:29" x14ac:dyDescent="0.25">
      <c r="E5" s="9" t="s">
        <v>14</v>
      </c>
      <c r="F5" s="17" t="s">
        <v>12</v>
      </c>
      <c r="G5" s="18" t="s">
        <v>13</v>
      </c>
      <c r="H5" s="17" t="s">
        <v>12</v>
      </c>
      <c r="I5" s="18" t="s">
        <v>13</v>
      </c>
      <c r="J5" s="17" t="s">
        <v>12</v>
      </c>
      <c r="K5" s="18" t="s">
        <v>13</v>
      </c>
      <c r="L5" s="17" t="s">
        <v>12</v>
      </c>
      <c r="M5" s="18" t="s">
        <v>13</v>
      </c>
      <c r="N5" s="17" t="s">
        <v>12</v>
      </c>
      <c r="O5" s="18" t="s">
        <v>13</v>
      </c>
      <c r="P5" s="17" t="s">
        <v>12</v>
      </c>
      <c r="Q5" s="18" t="s">
        <v>13</v>
      </c>
      <c r="R5" s="17" t="s">
        <v>12</v>
      </c>
      <c r="S5" s="18" t="s">
        <v>13</v>
      </c>
      <c r="T5" s="17" t="s">
        <v>12</v>
      </c>
      <c r="U5" s="18" t="s">
        <v>13</v>
      </c>
      <c r="V5" s="17" t="s">
        <v>12</v>
      </c>
      <c r="W5" s="18" t="s">
        <v>13</v>
      </c>
      <c r="X5" s="17" t="s">
        <v>12</v>
      </c>
      <c r="Y5" s="18" t="s">
        <v>13</v>
      </c>
      <c r="Z5" s="17" t="s">
        <v>12</v>
      </c>
      <c r="AA5" s="18" t="s">
        <v>13</v>
      </c>
      <c r="AB5" s="17" t="s">
        <v>12</v>
      </c>
      <c r="AC5" s="18" t="s">
        <v>13</v>
      </c>
    </row>
    <row r="6" spans="1:29" x14ac:dyDescent="0.25">
      <c r="E6" s="9" t="s">
        <v>15</v>
      </c>
      <c r="F6" s="4">
        <f>SUM(F7:F36)</f>
        <v>3320</v>
      </c>
      <c r="G6" s="4">
        <f t="shared" ref="G6:AC6" si="0">SUM(G7:G36)</f>
        <v>3464.583333333333</v>
      </c>
      <c r="H6" s="4">
        <f t="shared" si="0"/>
        <v>3320</v>
      </c>
      <c r="I6" s="4">
        <f t="shared" si="0"/>
        <v>3001.583333333333</v>
      </c>
      <c r="J6" s="4">
        <f t="shared" si="0"/>
        <v>3320</v>
      </c>
      <c r="K6" s="4">
        <f t="shared" si="0"/>
        <v>3011.583333333333</v>
      </c>
      <c r="L6" s="4">
        <f t="shared" si="0"/>
        <v>3320</v>
      </c>
      <c r="M6" s="4">
        <f t="shared" si="0"/>
        <v>3011.583333333333</v>
      </c>
      <c r="N6" s="4">
        <f t="shared" si="0"/>
        <v>3320</v>
      </c>
      <c r="O6" s="4">
        <f t="shared" si="0"/>
        <v>3011.583333333333</v>
      </c>
      <c r="P6" s="4">
        <f t="shared" si="0"/>
        <v>3320</v>
      </c>
      <c r="Q6" s="4">
        <f t="shared" si="0"/>
        <v>3011.583333333333</v>
      </c>
      <c r="R6" s="4">
        <f t="shared" si="0"/>
        <v>3320</v>
      </c>
      <c r="S6" s="4">
        <f t="shared" si="0"/>
        <v>3011.583333333333</v>
      </c>
      <c r="T6" s="4">
        <f t="shared" si="0"/>
        <v>3320</v>
      </c>
      <c r="U6" s="4">
        <f t="shared" si="0"/>
        <v>3011.583333333333</v>
      </c>
      <c r="V6" s="4">
        <f t="shared" si="0"/>
        <v>3320</v>
      </c>
      <c r="W6" s="4">
        <f t="shared" si="0"/>
        <v>3011.583333333333</v>
      </c>
      <c r="X6" s="4">
        <f t="shared" si="0"/>
        <v>3320</v>
      </c>
      <c r="Y6" s="4">
        <f t="shared" si="0"/>
        <v>3011.583333333333</v>
      </c>
      <c r="Z6" s="4">
        <f t="shared" si="0"/>
        <v>3320</v>
      </c>
      <c r="AA6" s="4">
        <f t="shared" si="0"/>
        <v>3011.583333333333</v>
      </c>
      <c r="AB6" s="4">
        <f t="shared" si="0"/>
        <v>3320</v>
      </c>
      <c r="AC6" s="4">
        <f t="shared" si="0"/>
        <v>2971.583333333333</v>
      </c>
    </row>
    <row r="7" spans="1:29" s="6" customFormat="1" x14ac:dyDescent="0.25">
      <c r="E7" s="7" t="s">
        <v>41</v>
      </c>
      <c r="F7" s="19">
        <v>1250</v>
      </c>
      <c r="G7" s="21"/>
      <c r="H7" s="19">
        <v>1250</v>
      </c>
      <c r="I7" s="21"/>
      <c r="J7" s="19">
        <v>1250</v>
      </c>
      <c r="K7" s="21"/>
      <c r="L7" s="19">
        <v>1250</v>
      </c>
      <c r="M7" s="21"/>
      <c r="N7" s="19">
        <v>1250</v>
      </c>
      <c r="O7" s="21"/>
      <c r="P7" s="19">
        <v>1250</v>
      </c>
      <c r="Q7" s="21"/>
      <c r="R7" s="19">
        <v>1250</v>
      </c>
      <c r="S7" s="21"/>
      <c r="T7" s="19">
        <v>1250</v>
      </c>
      <c r="U7" s="21"/>
      <c r="V7" s="19">
        <v>1250</v>
      </c>
      <c r="W7" s="21"/>
      <c r="X7" s="19">
        <v>1250</v>
      </c>
      <c r="Y7" s="21"/>
      <c r="Z7" s="19">
        <v>1250</v>
      </c>
      <c r="AA7" s="21"/>
      <c r="AB7" s="19">
        <v>1250</v>
      </c>
      <c r="AC7" s="21"/>
    </row>
    <row r="8" spans="1:29" s="6" customFormat="1" x14ac:dyDescent="0.25">
      <c r="E8" s="7" t="s">
        <v>42</v>
      </c>
      <c r="F8" s="19">
        <v>1860</v>
      </c>
      <c r="G8" s="21"/>
      <c r="H8" s="19">
        <v>1860</v>
      </c>
      <c r="I8" s="21"/>
      <c r="J8" s="19">
        <v>1860</v>
      </c>
      <c r="K8" s="21"/>
      <c r="L8" s="19">
        <v>1860</v>
      </c>
      <c r="M8" s="21"/>
      <c r="N8" s="19">
        <v>1860</v>
      </c>
      <c r="O8" s="21"/>
      <c r="P8" s="19">
        <v>1860</v>
      </c>
      <c r="Q8" s="21"/>
      <c r="R8" s="19">
        <v>1860</v>
      </c>
      <c r="S8" s="21"/>
      <c r="T8" s="19">
        <v>1860</v>
      </c>
      <c r="U8" s="21"/>
      <c r="V8" s="19">
        <v>1860</v>
      </c>
      <c r="W8" s="21"/>
      <c r="X8" s="19">
        <v>1860</v>
      </c>
      <c r="Y8" s="21"/>
      <c r="Z8" s="19">
        <v>1860</v>
      </c>
      <c r="AA8" s="21"/>
      <c r="AB8" s="19">
        <v>1860</v>
      </c>
      <c r="AC8" s="21"/>
    </row>
    <row r="9" spans="1:29" s="6" customFormat="1" x14ac:dyDescent="0.25">
      <c r="E9" s="7"/>
      <c r="F9" s="19"/>
      <c r="G9" s="21"/>
      <c r="H9" s="19"/>
      <c r="I9" s="21"/>
      <c r="J9" s="19"/>
      <c r="K9" s="21"/>
      <c r="L9" s="19"/>
      <c r="M9" s="21"/>
      <c r="N9" s="19"/>
      <c r="O9" s="21"/>
      <c r="P9" s="19"/>
      <c r="Q9" s="21"/>
      <c r="R9" s="19"/>
      <c r="S9" s="21"/>
      <c r="T9" s="19"/>
      <c r="U9" s="21"/>
      <c r="V9" s="19"/>
      <c r="W9" s="21"/>
      <c r="X9" s="19"/>
      <c r="Y9" s="21"/>
      <c r="Z9" s="19"/>
      <c r="AA9" s="21"/>
      <c r="AB9" s="19"/>
      <c r="AC9" s="21"/>
    </row>
    <row r="10" spans="1:29" s="6" customFormat="1" x14ac:dyDescent="0.25">
      <c r="E10" s="7" t="s">
        <v>25</v>
      </c>
      <c r="F10" s="19"/>
      <c r="G10" s="21">
        <v>700</v>
      </c>
      <c r="H10" s="19"/>
      <c r="I10" s="21">
        <v>700</v>
      </c>
      <c r="J10" s="19"/>
      <c r="K10" s="21">
        <v>790</v>
      </c>
      <c r="L10" s="19"/>
      <c r="M10" s="21">
        <v>790</v>
      </c>
      <c r="N10" s="19"/>
      <c r="O10" s="21">
        <v>790</v>
      </c>
      <c r="P10" s="19"/>
      <c r="Q10" s="21">
        <v>790</v>
      </c>
      <c r="R10" s="19"/>
      <c r="S10" s="21">
        <v>790</v>
      </c>
      <c r="T10" s="19"/>
      <c r="U10" s="21">
        <v>790</v>
      </c>
      <c r="V10" s="19"/>
      <c r="W10" s="21">
        <v>790</v>
      </c>
      <c r="X10" s="19"/>
      <c r="Y10" s="21">
        <v>790</v>
      </c>
      <c r="Z10" s="19"/>
      <c r="AA10" s="21">
        <v>790</v>
      </c>
      <c r="AB10" s="19"/>
      <c r="AC10" s="21">
        <v>790</v>
      </c>
    </row>
    <row r="11" spans="1:29" s="6" customFormat="1" x14ac:dyDescent="0.25">
      <c r="E11" s="7" t="s">
        <v>43</v>
      </c>
      <c r="F11" s="19"/>
      <c r="G11" s="21">
        <v>750</v>
      </c>
      <c r="H11" s="19"/>
      <c r="I11" s="21">
        <v>700</v>
      </c>
      <c r="J11" s="19"/>
      <c r="K11" s="21">
        <v>620</v>
      </c>
      <c r="L11" s="19"/>
      <c r="M11" s="21">
        <v>620</v>
      </c>
      <c r="N11" s="19"/>
      <c r="O11" s="21">
        <v>620</v>
      </c>
      <c r="P11" s="19"/>
      <c r="Q11" s="21">
        <v>620</v>
      </c>
      <c r="R11" s="19"/>
      <c r="S11" s="21">
        <v>620</v>
      </c>
      <c r="T11" s="19"/>
      <c r="U11" s="21">
        <v>620</v>
      </c>
      <c r="V11" s="19"/>
      <c r="W11" s="21">
        <v>620</v>
      </c>
      <c r="X11" s="19"/>
      <c r="Y11" s="21">
        <v>620</v>
      </c>
      <c r="Z11" s="19"/>
      <c r="AA11" s="21">
        <v>620</v>
      </c>
      <c r="AB11" s="19"/>
      <c r="AC11" s="21">
        <v>620</v>
      </c>
    </row>
    <row r="12" spans="1:29" s="6" customFormat="1" x14ac:dyDescent="0.25">
      <c r="E12" s="7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19"/>
      <c r="W12" s="21"/>
      <c r="X12" s="19"/>
      <c r="Y12" s="21"/>
      <c r="Z12" s="19"/>
      <c r="AA12" s="21"/>
      <c r="AB12" s="19"/>
      <c r="AC12" s="21"/>
    </row>
    <row r="13" spans="1:29" s="6" customFormat="1" x14ac:dyDescent="0.25">
      <c r="E13" s="7" t="s">
        <v>44</v>
      </c>
      <c r="F13" s="19"/>
      <c r="G13" s="21">
        <v>235</v>
      </c>
      <c r="H13" s="19"/>
      <c r="I13" s="21">
        <v>165</v>
      </c>
      <c r="J13" s="19"/>
      <c r="K13" s="21">
        <v>165</v>
      </c>
      <c r="L13" s="19"/>
      <c r="M13" s="21">
        <v>165</v>
      </c>
      <c r="N13" s="19"/>
      <c r="O13" s="21">
        <v>165</v>
      </c>
      <c r="P13" s="19"/>
      <c r="Q13" s="21">
        <v>165</v>
      </c>
      <c r="R13" s="19"/>
      <c r="S13" s="21">
        <v>165</v>
      </c>
      <c r="T13" s="19"/>
      <c r="U13" s="21">
        <v>165</v>
      </c>
      <c r="V13" s="19"/>
      <c r="W13" s="21">
        <v>165</v>
      </c>
      <c r="X13" s="19"/>
      <c r="Y13" s="21">
        <v>165</v>
      </c>
      <c r="Z13" s="19"/>
      <c r="AA13" s="21">
        <v>165</v>
      </c>
      <c r="AB13" s="19"/>
      <c r="AC13" s="21">
        <v>165</v>
      </c>
    </row>
    <row r="14" spans="1:29" s="6" customFormat="1" x14ac:dyDescent="0.25">
      <c r="E14" s="7" t="s">
        <v>45</v>
      </c>
      <c r="F14" s="19"/>
      <c r="G14" s="21">
        <f>40+115</f>
        <v>155</v>
      </c>
      <c r="H14" s="19"/>
      <c r="I14" s="21">
        <v>40</v>
      </c>
      <c r="J14" s="19"/>
      <c r="K14" s="21">
        <v>40</v>
      </c>
      <c r="L14" s="19"/>
      <c r="M14" s="21">
        <v>40</v>
      </c>
      <c r="N14" s="19"/>
      <c r="O14" s="21">
        <v>40</v>
      </c>
      <c r="P14" s="19"/>
      <c r="Q14" s="21">
        <v>40</v>
      </c>
      <c r="R14" s="19"/>
      <c r="S14" s="21">
        <v>40</v>
      </c>
      <c r="T14" s="19"/>
      <c r="U14" s="21">
        <v>40</v>
      </c>
      <c r="V14" s="19"/>
      <c r="W14" s="21">
        <v>40</v>
      </c>
      <c r="X14" s="19"/>
      <c r="Y14" s="21">
        <v>40</v>
      </c>
      <c r="Z14" s="19"/>
      <c r="AA14" s="21">
        <v>40</v>
      </c>
      <c r="AB14" s="19"/>
      <c r="AC14" s="21"/>
    </row>
    <row r="15" spans="1:29" s="6" customFormat="1" x14ac:dyDescent="0.25">
      <c r="E15" s="7" t="s">
        <v>46</v>
      </c>
      <c r="F15" s="19"/>
      <c r="G15" s="21">
        <f>235/12</f>
        <v>19.583333333333332</v>
      </c>
      <c r="H15" s="19"/>
      <c r="I15" s="21">
        <f>235/12</f>
        <v>19.583333333333332</v>
      </c>
      <c r="J15" s="19"/>
      <c r="K15" s="21">
        <f>235/12</f>
        <v>19.583333333333332</v>
      </c>
      <c r="L15" s="19"/>
      <c r="M15" s="21">
        <f>235/12</f>
        <v>19.583333333333332</v>
      </c>
      <c r="N15" s="19"/>
      <c r="O15" s="21">
        <f>235/12</f>
        <v>19.583333333333332</v>
      </c>
      <c r="P15" s="19"/>
      <c r="Q15" s="21">
        <f>235/12</f>
        <v>19.583333333333332</v>
      </c>
      <c r="R15" s="19"/>
      <c r="S15" s="21">
        <f>235/12</f>
        <v>19.583333333333332</v>
      </c>
      <c r="T15" s="19"/>
      <c r="U15" s="21">
        <f>235/12</f>
        <v>19.583333333333332</v>
      </c>
      <c r="V15" s="19"/>
      <c r="W15" s="21">
        <f>235/12</f>
        <v>19.583333333333332</v>
      </c>
      <c r="X15" s="19"/>
      <c r="Y15" s="21">
        <f>235/12</f>
        <v>19.583333333333332</v>
      </c>
      <c r="Z15" s="19"/>
      <c r="AA15" s="21">
        <f>235/12</f>
        <v>19.583333333333332</v>
      </c>
      <c r="AB15" s="19"/>
      <c r="AC15" s="21">
        <f>235/12</f>
        <v>19.583333333333332</v>
      </c>
    </row>
    <row r="16" spans="1:29" s="6" customFormat="1" x14ac:dyDescent="0.25">
      <c r="E16" s="7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/>
      <c r="X16" s="19"/>
      <c r="Y16" s="21"/>
      <c r="Z16" s="19"/>
      <c r="AA16" s="21"/>
      <c r="AB16" s="19"/>
      <c r="AC16" s="21"/>
    </row>
    <row r="17" spans="5:29" s="6" customFormat="1" x14ac:dyDescent="0.25">
      <c r="E17" s="7" t="s">
        <v>47</v>
      </c>
      <c r="F17" s="19"/>
      <c r="G17" s="21">
        <v>70</v>
      </c>
      <c r="H17" s="19"/>
      <c r="I17" s="21">
        <v>70</v>
      </c>
      <c r="J17" s="19"/>
      <c r="K17" s="21">
        <v>70</v>
      </c>
      <c r="L17" s="19"/>
      <c r="M17" s="21">
        <v>70</v>
      </c>
      <c r="N17" s="19"/>
      <c r="O17" s="21">
        <v>70</v>
      </c>
      <c r="P17" s="19"/>
      <c r="Q17" s="21">
        <v>70</v>
      </c>
      <c r="R17" s="19"/>
      <c r="S17" s="21">
        <v>70</v>
      </c>
      <c r="T17" s="19"/>
      <c r="U17" s="21">
        <v>70</v>
      </c>
      <c r="V17" s="19"/>
      <c r="W17" s="21">
        <v>70</v>
      </c>
      <c r="X17" s="19"/>
      <c r="Y17" s="21">
        <v>70</v>
      </c>
      <c r="Z17" s="19"/>
      <c r="AA17" s="21">
        <v>70</v>
      </c>
      <c r="AB17" s="19"/>
      <c r="AC17" s="21">
        <v>70</v>
      </c>
    </row>
    <row r="18" spans="5:29" s="6" customFormat="1" x14ac:dyDescent="0.25">
      <c r="E18" s="7" t="s">
        <v>48</v>
      </c>
      <c r="F18" s="19"/>
      <c r="G18" s="21">
        <v>130</v>
      </c>
      <c r="H18" s="19"/>
      <c r="I18" s="21">
        <v>100</v>
      </c>
      <c r="J18" s="19"/>
      <c r="K18" s="21">
        <v>100</v>
      </c>
      <c r="L18" s="19"/>
      <c r="M18" s="21">
        <v>100</v>
      </c>
      <c r="N18" s="19"/>
      <c r="O18" s="21">
        <v>100</v>
      </c>
      <c r="P18" s="19"/>
      <c r="Q18" s="21">
        <v>100</v>
      </c>
      <c r="R18" s="19"/>
      <c r="S18" s="21">
        <v>100</v>
      </c>
      <c r="T18" s="19"/>
      <c r="U18" s="21">
        <v>100</v>
      </c>
      <c r="V18" s="19"/>
      <c r="W18" s="21">
        <v>100</v>
      </c>
      <c r="X18" s="19"/>
      <c r="Y18" s="21">
        <v>100</v>
      </c>
      <c r="Z18" s="19"/>
      <c r="AA18" s="21">
        <v>100</v>
      </c>
      <c r="AB18" s="19"/>
      <c r="AC18" s="21">
        <v>100</v>
      </c>
    </row>
    <row r="19" spans="5:29" s="6" customFormat="1" x14ac:dyDescent="0.25">
      <c r="E19" s="7" t="s">
        <v>49</v>
      </c>
      <c r="F19" s="19"/>
      <c r="G19" s="21">
        <v>84</v>
      </c>
      <c r="H19" s="19"/>
      <c r="I19" s="21">
        <v>84</v>
      </c>
      <c r="J19" s="19"/>
      <c r="K19" s="21">
        <v>84</v>
      </c>
      <c r="L19" s="19"/>
      <c r="M19" s="21">
        <v>84</v>
      </c>
      <c r="N19" s="19"/>
      <c r="O19" s="21">
        <v>84</v>
      </c>
      <c r="P19" s="19"/>
      <c r="Q19" s="21">
        <v>84</v>
      </c>
      <c r="R19" s="19"/>
      <c r="S19" s="21">
        <v>84</v>
      </c>
      <c r="T19" s="19"/>
      <c r="U19" s="21">
        <v>84</v>
      </c>
      <c r="V19" s="19"/>
      <c r="W19" s="21">
        <v>84</v>
      </c>
      <c r="X19" s="19"/>
      <c r="Y19" s="21">
        <v>84</v>
      </c>
      <c r="Z19" s="19"/>
      <c r="AA19" s="21">
        <v>84</v>
      </c>
      <c r="AB19" s="19"/>
      <c r="AC19" s="21">
        <v>84</v>
      </c>
    </row>
    <row r="20" spans="5:29" s="6" customFormat="1" x14ac:dyDescent="0.25">
      <c r="E20" s="7" t="s">
        <v>50</v>
      </c>
      <c r="F20" s="19"/>
      <c r="G20" s="21">
        <v>20</v>
      </c>
      <c r="H20" s="19"/>
      <c r="I20" s="21">
        <v>20</v>
      </c>
      <c r="J20" s="19"/>
      <c r="K20" s="21">
        <v>20</v>
      </c>
      <c r="L20" s="19"/>
      <c r="M20" s="21">
        <v>20</v>
      </c>
      <c r="N20" s="19"/>
      <c r="O20" s="21">
        <v>20</v>
      </c>
      <c r="P20" s="19"/>
      <c r="Q20" s="21">
        <v>20</v>
      </c>
      <c r="R20" s="19"/>
      <c r="S20" s="21">
        <v>20</v>
      </c>
      <c r="T20" s="19"/>
      <c r="U20" s="21">
        <v>20</v>
      </c>
      <c r="V20" s="19"/>
      <c r="W20" s="21">
        <v>20</v>
      </c>
      <c r="X20" s="19"/>
      <c r="Y20" s="21">
        <v>20</v>
      </c>
      <c r="Z20" s="19"/>
      <c r="AA20" s="21">
        <v>20</v>
      </c>
      <c r="AB20" s="19"/>
      <c r="AC20" s="21">
        <v>20</v>
      </c>
    </row>
    <row r="21" spans="5:29" s="6" customFormat="1" x14ac:dyDescent="0.25">
      <c r="E21" s="7"/>
      <c r="F21" s="19"/>
      <c r="G21" s="21"/>
      <c r="H21" s="19"/>
      <c r="I21" s="21"/>
      <c r="J21" s="19"/>
      <c r="K21" s="21"/>
      <c r="L21" s="19"/>
      <c r="M21" s="21"/>
      <c r="N21" s="19"/>
      <c r="O21" s="21"/>
      <c r="P21" s="19"/>
      <c r="Q21" s="21"/>
      <c r="R21" s="19"/>
      <c r="S21" s="21"/>
      <c r="T21" s="19"/>
      <c r="U21" s="21"/>
      <c r="V21" s="19"/>
      <c r="W21" s="21"/>
      <c r="X21" s="19"/>
      <c r="Y21" s="21"/>
      <c r="Z21" s="19"/>
      <c r="AA21" s="21"/>
      <c r="AB21" s="19"/>
      <c r="AC21" s="21"/>
    </row>
    <row r="22" spans="5:29" s="6" customFormat="1" x14ac:dyDescent="0.25">
      <c r="E22" s="7" t="s">
        <v>51</v>
      </c>
      <c r="F22" s="19"/>
      <c r="G22" s="21">
        <v>12</v>
      </c>
      <c r="H22" s="19"/>
      <c r="I22" s="21">
        <v>12</v>
      </c>
      <c r="J22" s="19"/>
      <c r="K22" s="21">
        <v>12</v>
      </c>
      <c r="L22" s="19"/>
      <c r="M22" s="21">
        <v>12</v>
      </c>
      <c r="N22" s="19"/>
      <c r="O22" s="21">
        <v>12</v>
      </c>
      <c r="P22" s="19"/>
      <c r="Q22" s="21">
        <v>12</v>
      </c>
      <c r="R22" s="19"/>
      <c r="S22" s="21">
        <v>12</v>
      </c>
      <c r="T22" s="19"/>
      <c r="U22" s="21">
        <v>12</v>
      </c>
      <c r="V22" s="19"/>
      <c r="W22" s="21">
        <v>12</v>
      </c>
      <c r="X22" s="19"/>
      <c r="Y22" s="21">
        <v>12</v>
      </c>
      <c r="Z22" s="19"/>
      <c r="AA22" s="21">
        <v>12</v>
      </c>
      <c r="AB22" s="19"/>
      <c r="AC22" s="21">
        <v>12</v>
      </c>
    </row>
    <row r="23" spans="5:29" s="6" customFormat="1" x14ac:dyDescent="0.25">
      <c r="E23" s="7"/>
      <c r="F23" s="19"/>
      <c r="G23" s="21"/>
      <c r="H23" s="19"/>
      <c r="I23" s="21"/>
      <c r="J23" s="19"/>
      <c r="K23" s="21"/>
      <c r="L23" s="19"/>
      <c r="M23" s="21"/>
      <c r="N23" s="19"/>
      <c r="O23" s="21"/>
      <c r="P23" s="19"/>
      <c r="Q23" s="21"/>
      <c r="R23" s="19"/>
      <c r="S23" s="21"/>
      <c r="T23" s="19"/>
      <c r="U23" s="21"/>
      <c r="V23" s="19"/>
      <c r="W23" s="21"/>
      <c r="X23" s="19"/>
      <c r="Y23" s="21"/>
      <c r="Z23" s="19"/>
      <c r="AA23" s="21"/>
      <c r="AB23" s="19"/>
      <c r="AC23" s="21"/>
    </row>
    <row r="24" spans="5:29" s="6" customFormat="1" x14ac:dyDescent="0.25">
      <c r="E24" s="7" t="s">
        <v>99</v>
      </c>
      <c r="F24" s="19"/>
      <c r="G24" s="21">
        <v>55</v>
      </c>
      <c r="H24" s="19"/>
      <c r="I24" s="21"/>
      <c r="J24" s="19"/>
      <c r="K24" s="21"/>
      <c r="L24" s="19"/>
      <c r="M24" s="21"/>
      <c r="N24" s="19"/>
      <c r="O24" s="21"/>
      <c r="P24" s="19"/>
      <c r="Q24" s="21"/>
      <c r="R24" s="19"/>
      <c r="S24" s="21"/>
      <c r="T24" s="19"/>
      <c r="U24" s="21"/>
      <c r="V24" s="19"/>
      <c r="W24" s="21"/>
      <c r="X24" s="19"/>
      <c r="Y24" s="21"/>
      <c r="Z24" s="19"/>
      <c r="AA24" s="21"/>
      <c r="AB24" s="19"/>
      <c r="AC24" s="21"/>
    </row>
    <row r="25" spans="5:29" s="6" customFormat="1" x14ac:dyDescent="0.25">
      <c r="E25" s="7"/>
      <c r="F25" s="19"/>
      <c r="G25" s="21"/>
      <c r="H25" s="19"/>
      <c r="I25" s="21"/>
      <c r="J25" s="19"/>
      <c r="K25" s="21"/>
      <c r="L25" s="19"/>
      <c r="M25" s="21"/>
      <c r="N25" s="19"/>
      <c r="O25" s="21"/>
      <c r="P25" s="19"/>
      <c r="Q25" s="21"/>
      <c r="R25" s="19"/>
      <c r="S25" s="21"/>
      <c r="T25" s="19"/>
      <c r="U25" s="21"/>
      <c r="V25" s="19"/>
      <c r="W25" s="21"/>
      <c r="X25" s="19"/>
      <c r="Y25" s="21"/>
      <c r="Z25" s="19"/>
      <c r="AA25" s="21"/>
      <c r="AB25" s="19"/>
      <c r="AC25" s="21"/>
    </row>
    <row r="26" spans="5:29" s="6" customFormat="1" x14ac:dyDescent="0.25">
      <c r="E26" s="7" t="s">
        <v>52</v>
      </c>
      <c r="F26" s="19"/>
      <c r="G26" s="21">
        <v>17</v>
      </c>
      <c r="H26" s="19"/>
      <c r="I26" s="21">
        <v>40</v>
      </c>
      <c r="J26" s="19"/>
      <c r="K26" s="21">
        <v>40</v>
      </c>
      <c r="L26" s="19"/>
      <c r="M26" s="21">
        <v>40</v>
      </c>
      <c r="N26" s="19"/>
      <c r="O26" s="21">
        <v>40</v>
      </c>
      <c r="P26" s="19"/>
      <c r="Q26" s="21">
        <v>40</v>
      </c>
      <c r="R26" s="19"/>
      <c r="S26" s="21">
        <v>40</v>
      </c>
      <c r="T26" s="19"/>
      <c r="U26" s="21">
        <v>40</v>
      </c>
      <c r="V26" s="19"/>
      <c r="W26" s="21">
        <v>40</v>
      </c>
      <c r="X26" s="19"/>
      <c r="Y26" s="21">
        <v>40</v>
      </c>
      <c r="Z26" s="19"/>
      <c r="AA26" s="21">
        <v>40</v>
      </c>
      <c r="AB26" s="19"/>
      <c r="AC26" s="21">
        <v>40</v>
      </c>
    </row>
    <row r="27" spans="5:29" s="6" customFormat="1" x14ac:dyDescent="0.25">
      <c r="E27" s="7"/>
      <c r="F27" s="19"/>
      <c r="G27" s="21"/>
      <c r="H27" s="19"/>
      <c r="I27" s="21"/>
      <c r="J27" s="19"/>
      <c r="K27" s="21"/>
      <c r="L27" s="19"/>
      <c r="M27" s="21"/>
      <c r="N27" s="19"/>
      <c r="O27" s="21"/>
      <c r="P27" s="19"/>
      <c r="Q27" s="21"/>
      <c r="R27" s="19"/>
      <c r="S27" s="21"/>
      <c r="T27" s="19"/>
      <c r="U27" s="21"/>
      <c r="V27" s="19"/>
      <c r="W27" s="21"/>
      <c r="X27" s="19"/>
      <c r="Y27" s="21"/>
      <c r="Z27" s="19"/>
      <c r="AA27" s="21"/>
      <c r="AB27" s="19"/>
      <c r="AC27" s="21"/>
    </row>
    <row r="28" spans="5:29" s="6" customFormat="1" x14ac:dyDescent="0.25">
      <c r="E28" s="7" t="s">
        <v>53</v>
      </c>
      <c r="F28" s="19"/>
      <c r="G28" s="21">
        <v>70</v>
      </c>
      <c r="H28" s="19"/>
      <c r="I28" s="21">
        <v>70</v>
      </c>
      <c r="J28" s="19"/>
      <c r="K28" s="21">
        <v>70</v>
      </c>
      <c r="L28" s="19"/>
      <c r="M28" s="21">
        <v>70</v>
      </c>
      <c r="N28" s="19"/>
      <c r="O28" s="21">
        <v>70</v>
      </c>
      <c r="P28" s="19"/>
      <c r="Q28" s="21">
        <v>70</v>
      </c>
      <c r="R28" s="19"/>
      <c r="S28" s="21">
        <v>70</v>
      </c>
      <c r="T28" s="19"/>
      <c r="U28" s="21">
        <v>70</v>
      </c>
      <c r="V28" s="19"/>
      <c r="W28" s="21">
        <v>70</v>
      </c>
      <c r="X28" s="19"/>
      <c r="Y28" s="21">
        <v>70</v>
      </c>
      <c r="Z28" s="19"/>
      <c r="AA28" s="21">
        <v>70</v>
      </c>
      <c r="AB28" s="19"/>
      <c r="AC28" s="21">
        <v>70</v>
      </c>
    </row>
    <row r="29" spans="5:29" s="6" customFormat="1" x14ac:dyDescent="0.25">
      <c r="E29" s="7" t="s">
        <v>92</v>
      </c>
      <c r="F29" s="19">
        <v>210</v>
      </c>
      <c r="G29" s="21"/>
      <c r="H29" s="19">
        <v>210</v>
      </c>
      <c r="I29" s="21"/>
      <c r="J29" s="19">
        <v>210</v>
      </c>
      <c r="K29" s="21"/>
      <c r="L29" s="19">
        <v>210</v>
      </c>
      <c r="M29" s="21"/>
      <c r="N29" s="19">
        <v>210</v>
      </c>
      <c r="O29" s="21"/>
      <c r="P29" s="19">
        <v>210</v>
      </c>
      <c r="Q29" s="21"/>
      <c r="R29" s="19">
        <v>210</v>
      </c>
      <c r="S29" s="21"/>
      <c r="T29" s="19">
        <v>210</v>
      </c>
      <c r="U29" s="21"/>
      <c r="V29" s="19">
        <v>210</v>
      </c>
      <c r="W29" s="21"/>
      <c r="X29" s="19">
        <v>210</v>
      </c>
      <c r="Y29" s="21"/>
      <c r="Z29" s="19">
        <v>210</v>
      </c>
      <c r="AA29" s="21"/>
      <c r="AB29" s="19">
        <v>210</v>
      </c>
      <c r="AC29" s="21"/>
    </row>
    <row r="30" spans="5:29" s="6" customFormat="1" x14ac:dyDescent="0.25">
      <c r="E30" s="5" t="s">
        <v>57</v>
      </c>
      <c r="F30" s="19"/>
      <c r="G30" s="21">
        <v>400</v>
      </c>
      <c r="H30" s="19"/>
      <c r="I30" s="21">
        <v>400</v>
      </c>
      <c r="J30" s="19"/>
      <c r="K30" s="21">
        <v>400</v>
      </c>
      <c r="L30" s="19"/>
      <c r="M30" s="21">
        <v>400</v>
      </c>
      <c r="N30" s="19"/>
      <c r="O30" s="21">
        <v>400</v>
      </c>
      <c r="P30" s="19"/>
      <c r="Q30" s="21">
        <v>400</v>
      </c>
      <c r="R30" s="19"/>
      <c r="S30" s="21">
        <v>400</v>
      </c>
      <c r="T30" s="19"/>
      <c r="U30" s="21">
        <v>400</v>
      </c>
      <c r="V30" s="19"/>
      <c r="W30" s="21">
        <v>400</v>
      </c>
      <c r="X30" s="19"/>
      <c r="Y30" s="21">
        <v>400</v>
      </c>
      <c r="Z30" s="19"/>
      <c r="AA30" s="21">
        <v>400</v>
      </c>
      <c r="AB30" s="19"/>
      <c r="AC30" s="21">
        <v>400</v>
      </c>
    </row>
    <row r="31" spans="5:29" s="6" customFormat="1" x14ac:dyDescent="0.25">
      <c r="E31" s="7" t="s">
        <v>84</v>
      </c>
      <c r="F31" s="19"/>
      <c r="G31" s="21">
        <v>120</v>
      </c>
      <c r="H31" s="19"/>
      <c r="I31" s="21">
        <v>120</v>
      </c>
      <c r="J31" s="19"/>
      <c r="K31" s="21">
        <v>120</v>
      </c>
      <c r="L31" s="19"/>
      <c r="M31" s="21">
        <v>120</v>
      </c>
      <c r="N31" s="19"/>
      <c r="O31" s="21">
        <v>120</v>
      </c>
      <c r="P31" s="19"/>
      <c r="Q31" s="21">
        <v>120</v>
      </c>
      <c r="R31" s="19"/>
      <c r="S31" s="21">
        <v>120</v>
      </c>
      <c r="T31" s="19"/>
      <c r="U31" s="21">
        <v>120</v>
      </c>
      <c r="V31" s="19"/>
      <c r="W31" s="21">
        <v>120</v>
      </c>
      <c r="X31" s="19"/>
      <c r="Y31" s="21">
        <v>120</v>
      </c>
      <c r="Z31" s="19"/>
      <c r="AA31" s="21">
        <v>120</v>
      </c>
      <c r="AB31" s="19"/>
      <c r="AC31" s="21">
        <v>120</v>
      </c>
    </row>
    <row r="32" spans="5:29" s="6" customFormat="1" x14ac:dyDescent="0.25">
      <c r="E32" s="7" t="s">
        <v>58</v>
      </c>
      <c r="F32" s="19"/>
      <c r="G32" s="21">
        <v>339</v>
      </c>
      <c r="H32" s="19"/>
      <c r="I32" s="21">
        <v>339</v>
      </c>
      <c r="J32" s="19"/>
      <c r="K32" s="21">
        <v>339</v>
      </c>
      <c r="L32" s="19"/>
      <c r="M32" s="21">
        <v>339</v>
      </c>
      <c r="N32" s="19"/>
      <c r="O32" s="21">
        <v>339</v>
      </c>
      <c r="P32" s="19"/>
      <c r="Q32" s="21">
        <v>339</v>
      </c>
      <c r="R32" s="19"/>
      <c r="S32" s="21">
        <v>339</v>
      </c>
      <c r="T32" s="19"/>
      <c r="U32" s="21">
        <v>339</v>
      </c>
      <c r="V32" s="19"/>
      <c r="W32" s="21">
        <v>339</v>
      </c>
      <c r="X32" s="19"/>
      <c r="Y32" s="21">
        <v>339</v>
      </c>
      <c r="Z32" s="19"/>
      <c r="AA32" s="21">
        <v>339</v>
      </c>
      <c r="AB32" s="19"/>
      <c r="AC32" s="21">
        <v>339</v>
      </c>
    </row>
    <row r="33" spans="5:29" s="6" customFormat="1" x14ac:dyDescent="0.25">
      <c r="E33" s="7" t="s">
        <v>59</v>
      </c>
      <c r="F33" s="19"/>
      <c r="G33" s="21">
        <v>138</v>
      </c>
      <c r="H33" s="19"/>
      <c r="I33" s="21">
        <v>122</v>
      </c>
      <c r="J33" s="19"/>
      <c r="K33" s="21">
        <v>122</v>
      </c>
      <c r="L33" s="19"/>
      <c r="M33" s="21">
        <v>122</v>
      </c>
      <c r="N33" s="19"/>
      <c r="O33" s="21">
        <v>122</v>
      </c>
      <c r="P33" s="19"/>
      <c r="Q33" s="21">
        <v>122</v>
      </c>
      <c r="R33" s="19"/>
      <c r="S33" s="21">
        <v>122</v>
      </c>
      <c r="T33" s="19"/>
      <c r="U33" s="21">
        <v>122</v>
      </c>
      <c r="V33" s="19"/>
      <c r="W33" s="21">
        <v>122</v>
      </c>
      <c r="X33" s="19"/>
      <c r="Y33" s="21">
        <v>122</v>
      </c>
      <c r="Z33" s="19"/>
      <c r="AA33" s="21">
        <v>122</v>
      </c>
      <c r="AB33" s="19"/>
      <c r="AC33" s="21">
        <v>122</v>
      </c>
    </row>
    <row r="34" spans="5:29" s="6" customFormat="1" x14ac:dyDescent="0.25">
      <c r="E34" s="7" t="s">
        <v>100</v>
      </c>
      <c r="F34" s="19"/>
      <c r="G34" s="21">
        <v>150</v>
      </c>
      <c r="H34" s="19"/>
      <c r="I34" s="21"/>
      <c r="J34" s="19"/>
      <c r="K34" s="21"/>
      <c r="L34" s="19"/>
      <c r="M34" s="21"/>
      <c r="N34" s="19"/>
      <c r="O34" s="21"/>
      <c r="P34" s="19"/>
      <c r="Q34" s="21"/>
      <c r="R34" s="19"/>
      <c r="S34" s="21"/>
      <c r="T34" s="19"/>
      <c r="U34" s="21"/>
      <c r="V34" s="19"/>
      <c r="W34" s="21"/>
      <c r="X34" s="19"/>
      <c r="Y34" s="21"/>
      <c r="Z34" s="19"/>
      <c r="AA34" s="21"/>
      <c r="AB34" s="19"/>
      <c r="AC34" s="21"/>
    </row>
    <row r="35" spans="5:29" s="6" customFormat="1" x14ac:dyDescent="0.25">
      <c r="E35" s="10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19"/>
      <c r="W35" s="21"/>
      <c r="X35" s="19"/>
      <c r="Y35" s="21"/>
      <c r="Z35" s="19"/>
      <c r="AA35" s="21"/>
      <c r="AB35" s="19"/>
      <c r="AC35" s="21"/>
    </row>
    <row r="36" spans="5:29" ht="15.75" thickBot="1" x14ac:dyDescent="0.3">
      <c r="E36" s="11"/>
      <c r="F36" s="20"/>
      <c r="G36" s="22"/>
      <c r="H36" s="20"/>
      <c r="I36" s="22"/>
      <c r="J36" s="20"/>
      <c r="K36" s="22"/>
      <c r="L36" s="20"/>
      <c r="M36" s="22"/>
      <c r="N36" s="20"/>
      <c r="O36" s="22"/>
      <c r="P36" s="20"/>
      <c r="Q36" s="22"/>
      <c r="R36" s="20"/>
      <c r="S36" s="22"/>
      <c r="T36" s="20"/>
      <c r="U36" s="22"/>
      <c r="V36" s="20"/>
      <c r="W36" s="22"/>
      <c r="X36" s="20"/>
      <c r="Y36" s="22"/>
      <c r="Z36" s="20"/>
      <c r="AA36" s="22"/>
      <c r="AB36" s="20"/>
      <c r="AC36" s="22"/>
    </row>
  </sheetData>
  <mergeCells count="12">
    <mergeCell ref="AB3:AC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zoomScaleNormal="100" workbookViewId="0">
      <pane xSplit="5" ySplit="6" topLeftCell="F8" activePane="bottomRight" state="frozen"/>
      <selection activeCell="C6" sqref="C6"/>
      <selection pane="topRight" activeCell="C6" sqref="C6"/>
      <selection pane="bottomLeft" activeCell="C6" sqref="C6"/>
      <selection pane="bottomRight" activeCell="A34" sqref="A34"/>
    </sheetView>
  </sheetViews>
  <sheetFormatPr baseColWidth="10" defaultRowHeight="15" x14ac:dyDescent="0.25"/>
  <cols>
    <col min="5" max="5" width="47.5703125" customWidth="1"/>
  </cols>
  <sheetData>
    <row r="1" spans="1:29" x14ac:dyDescent="0.25">
      <c r="A1" s="12"/>
      <c r="B1" s="13" t="s">
        <v>12</v>
      </c>
      <c r="C1" s="13" t="s">
        <v>13</v>
      </c>
      <c r="D1" s="14" t="s">
        <v>16</v>
      </c>
      <c r="E1" t="s">
        <v>61</v>
      </c>
    </row>
    <row r="2" spans="1:29" ht="15.75" thickBot="1" x14ac:dyDescent="0.3">
      <c r="A2" s="15" t="s">
        <v>17</v>
      </c>
      <c r="B2" s="1">
        <f>F6+H6+J6+L6+N6+P6+R6+T6+V6+X6+Z6+AB6</f>
        <v>37284.359999999993</v>
      </c>
      <c r="C2" s="1">
        <f>G6+I6+K6+M6+O6+Q6+S6+U6+W6+Y6+AA6+AC6</f>
        <v>34390.720000000008</v>
      </c>
      <c r="D2" s="2">
        <f>B2-C2</f>
        <v>2893.6399999999849</v>
      </c>
    </row>
    <row r="3" spans="1:29" x14ac:dyDescent="0.25">
      <c r="E3" s="8"/>
      <c r="F3" s="26" t="s">
        <v>0</v>
      </c>
      <c r="G3" s="27"/>
      <c r="H3" s="26" t="s">
        <v>1</v>
      </c>
      <c r="I3" s="27"/>
      <c r="J3" s="26" t="s">
        <v>2</v>
      </c>
      <c r="K3" s="27"/>
      <c r="L3" s="26" t="s">
        <v>3</v>
      </c>
      <c r="M3" s="27"/>
      <c r="N3" s="26" t="s">
        <v>4</v>
      </c>
      <c r="O3" s="27"/>
      <c r="P3" s="26" t="s">
        <v>5</v>
      </c>
      <c r="Q3" s="27"/>
      <c r="R3" s="26" t="s">
        <v>6</v>
      </c>
      <c r="S3" s="27"/>
      <c r="T3" s="26" t="s">
        <v>7</v>
      </c>
      <c r="U3" s="27"/>
      <c r="V3" s="26" t="s">
        <v>8</v>
      </c>
      <c r="W3" s="27"/>
      <c r="X3" s="26" t="s">
        <v>9</v>
      </c>
      <c r="Y3" s="27"/>
      <c r="Z3" s="26" t="s">
        <v>10</v>
      </c>
      <c r="AA3" s="27"/>
      <c r="AB3" s="26" t="s">
        <v>11</v>
      </c>
      <c r="AC3" s="27"/>
    </row>
    <row r="4" spans="1:29" x14ac:dyDescent="0.25">
      <c r="E4" s="9"/>
      <c r="F4" s="16" t="s">
        <v>16</v>
      </c>
      <c r="G4" s="3">
        <f>F6-G6</f>
        <v>9.2199999999997999</v>
      </c>
      <c r="H4" s="16" t="s">
        <v>16</v>
      </c>
      <c r="I4" s="3">
        <f>H6-I6</f>
        <v>262.2199999999998</v>
      </c>
      <c r="J4" s="16" t="s">
        <v>16</v>
      </c>
      <c r="K4" s="3">
        <f>J6-K6</f>
        <v>262.2199999999998</v>
      </c>
      <c r="L4" s="16" t="s">
        <v>16</v>
      </c>
      <c r="M4" s="3">
        <f>L6-M6</f>
        <v>262.2199999999998</v>
      </c>
      <c r="N4" s="16" t="s">
        <v>16</v>
      </c>
      <c r="O4" s="3">
        <f>N6-O6</f>
        <v>262.2199999999998</v>
      </c>
      <c r="P4" s="16" t="s">
        <v>16</v>
      </c>
      <c r="Q4" s="3">
        <f>P6-Q6</f>
        <v>262.2199999999998</v>
      </c>
      <c r="R4" s="16" t="s">
        <v>16</v>
      </c>
      <c r="S4" s="3">
        <f>R6-S6</f>
        <v>262.2199999999998</v>
      </c>
      <c r="T4" s="16" t="s">
        <v>16</v>
      </c>
      <c r="U4" s="3">
        <f>T6-U6</f>
        <v>262.2199999999998</v>
      </c>
      <c r="V4" s="16" t="s">
        <v>16</v>
      </c>
      <c r="W4" s="3">
        <f>V6-W6</f>
        <v>262.2199999999998</v>
      </c>
      <c r="X4" s="16" t="s">
        <v>16</v>
      </c>
      <c r="Y4" s="3">
        <f>X6-Y6</f>
        <v>262.2199999999998</v>
      </c>
      <c r="Z4" s="16" t="s">
        <v>16</v>
      </c>
      <c r="AA4" s="3">
        <f>Z6-AA6</f>
        <v>262.2199999999998</v>
      </c>
      <c r="AB4" s="16" t="s">
        <v>16</v>
      </c>
      <c r="AC4" s="3">
        <f>AB6-AC6</f>
        <v>262.2199999999998</v>
      </c>
    </row>
    <row r="5" spans="1:29" x14ac:dyDescent="0.25">
      <c r="E5" s="9" t="s">
        <v>14</v>
      </c>
      <c r="F5" s="17" t="s">
        <v>12</v>
      </c>
      <c r="G5" s="18" t="s">
        <v>13</v>
      </c>
      <c r="H5" s="17" t="s">
        <v>12</v>
      </c>
      <c r="I5" s="18" t="s">
        <v>13</v>
      </c>
      <c r="J5" s="17" t="s">
        <v>12</v>
      </c>
      <c r="K5" s="18" t="s">
        <v>13</v>
      </c>
      <c r="L5" s="17" t="s">
        <v>12</v>
      </c>
      <c r="M5" s="18" t="s">
        <v>13</v>
      </c>
      <c r="N5" s="17" t="s">
        <v>12</v>
      </c>
      <c r="O5" s="18" t="s">
        <v>13</v>
      </c>
      <c r="P5" s="17" t="s">
        <v>12</v>
      </c>
      <c r="Q5" s="18" t="s">
        <v>13</v>
      </c>
      <c r="R5" s="17" t="s">
        <v>12</v>
      </c>
      <c r="S5" s="18" t="s">
        <v>13</v>
      </c>
      <c r="T5" s="17" t="s">
        <v>12</v>
      </c>
      <c r="U5" s="18" t="s">
        <v>13</v>
      </c>
      <c r="V5" s="17" t="s">
        <v>12</v>
      </c>
      <c r="W5" s="18" t="s">
        <v>13</v>
      </c>
      <c r="X5" s="17" t="s">
        <v>12</v>
      </c>
      <c r="Y5" s="18" t="s">
        <v>13</v>
      </c>
      <c r="Z5" s="17" t="s">
        <v>12</v>
      </c>
      <c r="AA5" s="18" t="s">
        <v>13</v>
      </c>
      <c r="AB5" s="17" t="s">
        <v>12</v>
      </c>
      <c r="AC5" s="18" t="s">
        <v>13</v>
      </c>
    </row>
    <row r="6" spans="1:29" x14ac:dyDescent="0.25">
      <c r="E6" s="9" t="s">
        <v>15</v>
      </c>
      <c r="F6" s="4">
        <f t="shared" ref="F6:O6" si="0">SUM(F7:F36)</f>
        <v>3107.0299999999997</v>
      </c>
      <c r="G6" s="4">
        <f t="shared" si="0"/>
        <v>3097.81</v>
      </c>
      <c r="H6" s="4">
        <f t="shared" si="0"/>
        <v>3107.0299999999997</v>
      </c>
      <c r="I6" s="4">
        <f t="shared" si="0"/>
        <v>2844.81</v>
      </c>
      <c r="J6" s="4">
        <f t="shared" si="0"/>
        <v>3107.0299999999997</v>
      </c>
      <c r="K6" s="4">
        <f t="shared" si="0"/>
        <v>2844.81</v>
      </c>
      <c r="L6" s="4">
        <f t="shared" si="0"/>
        <v>3107.0299999999997</v>
      </c>
      <c r="M6" s="4">
        <f t="shared" si="0"/>
        <v>2844.81</v>
      </c>
      <c r="N6" s="4">
        <f t="shared" si="0"/>
        <v>3107.0299999999997</v>
      </c>
      <c r="O6" s="4">
        <f t="shared" si="0"/>
        <v>2844.81</v>
      </c>
      <c r="P6" s="4">
        <f>SUM(P7:P36)</f>
        <v>3107.0299999999997</v>
      </c>
      <c r="Q6" s="4">
        <f t="shared" ref="Q6:AC6" si="1">SUM(Q7:Q36)</f>
        <v>2844.81</v>
      </c>
      <c r="R6" s="4">
        <f t="shared" si="1"/>
        <v>3107.0299999999997</v>
      </c>
      <c r="S6" s="4">
        <f t="shared" si="1"/>
        <v>2844.81</v>
      </c>
      <c r="T6" s="4">
        <f t="shared" si="1"/>
        <v>3107.0299999999997</v>
      </c>
      <c r="U6" s="4">
        <f t="shared" si="1"/>
        <v>2844.81</v>
      </c>
      <c r="V6" s="4">
        <f t="shared" si="1"/>
        <v>3107.0299999999997</v>
      </c>
      <c r="W6" s="4">
        <f t="shared" si="1"/>
        <v>2844.81</v>
      </c>
      <c r="X6" s="4">
        <f t="shared" si="1"/>
        <v>3107.0299999999997</v>
      </c>
      <c r="Y6" s="4">
        <f t="shared" si="1"/>
        <v>2844.81</v>
      </c>
      <c r="Z6" s="4">
        <f t="shared" si="1"/>
        <v>3107.0299999999997</v>
      </c>
      <c r="AA6" s="4">
        <f t="shared" si="1"/>
        <v>2844.81</v>
      </c>
      <c r="AB6" s="4">
        <f t="shared" si="1"/>
        <v>3107.0299999999997</v>
      </c>
      <c r="AC6" s="4">
        <f t="shared" si="1"/>
        <v>2844.81</v>
      </c>
    </row>
    <row r="7" spans="1:29" s="6" customFormat="1" x14ac:dyDescent="0.25">
      <c r="E7" s="7" t="s">
        <v>30</v>
      </c>
      <c r="F7" s="19">
        <v>427.03</v>
      </c>
      <c r="G7" s="21"/>
      <c r="H7" s="19">
        <v>427.03</v>
      </c>
      <c r="I7" s="21"/>
      <c r="J7" s="19">
        <v>427.03</v>
      </c>
      <c r="K7" s="21"/>
      <c r="L7" s="19">
        <v>427.03</v>
      </c>
      <c r="M7" s="21"/>
      <c r="N7" s="19">
        <v>427.03</v>
      </c>
      <c r="O7" s="21"/>
      <c r="P7" s="19">
        <v>427.03</v>
      </c>
      <c r="Q7" s="21"/>
      <c r="R7" s="19">
        <v>427.03</v>
      </c>
      <c r="S7" s="21"/>
      <c r="T7" s="19">
        <v>427.03</v>
      </c>
      <c r="U7" s="21"/>
      <c r="V7" s="19">
        <v>427.03</v>
      </c>
      <c r="W7" s="21"/>
      <c r="X7" s="19">
        <v>427.03</v>
      </c>
      <c r="Y7" s="21"/>
      <c r="Z7" s="19">
        <v>427.03</v>
      </c>
      <c r="AA7" s="21"/>
      <c r="AB7" s="19">
        <v>427.03</v>
      </c>
      <c r="AC7" s="21"/>
    </row>
    <row r="8" spans="1:29" s="6" customFormat="1" x14ac:dyDescent="0.25">
      <c r="E8" s="7" t="s">
        <v>31</v>
      </c>
      <c r="F8" s="19">
        <v>2270</v>
      </c>
      <c r="G8" s="21"/>
      <c r="H8" s="19">
        <v>2270</v>
      </c>
      <c r="I8" s="21"/>
      <c r="J8" s="19">
        <v>2270</v>
      </c>
      <c r="K8" s="21"/>
      <c r="L8" s="19">
        <v>2270</v>
      </c>
      <c r="M8" s="21"/>
      <c r="N8" s="19">
        <v>2270</v>
      </c>
      <c r="O8" s="21"/>
      <c r="P8" s="19">
        <v>2270</v>
      </c>
      <c r="Q8" s="21"/>
      <c r="R8" s="19">
        <v>2270</v>
      </c>
      <c r="S8" s="21"/>
      <c r="T8" s="19">
        <v>2270</v>
      </c>
      <c r="U8" s="21"/>
      <c r="V8" s="19">
        <v>2270</v>
      </c>
      <c r="W8" s="21"/>
      <c r="X8" s="19">
        <v>2270</v>
      </c>
      <c r="Y8" s="21"/>
      <c r="Z8" s="19">
        <v>2270</v>
      </c>
      <c r="AA8" s="21"/>
      <c r="AB8" s="19">
        <v>2270</v>
      </c>
      <c r="AC8" s="21"/>
    </row>
    <row r="9" spans="1:29" s="6" customFormat="1" x14ac:dyDescent="0.25">
      <c r="E9" s="7" t="s">
        <v>32</v>
      </c>
      <c r="F9" s="19">
        <v>130</v>
      </c>
      <c r="G9" s="21"/>
      <c r="H9" s="19">
        <v>130</v>
      </c>
      <c r="I9" s="21"/>
      <c r="J9" s="19">
        <v>130</v>
      </c>
      <c r="K9" s="21"/>
      <c r="L9" s="19">
        <v>130</v>
      </c>
      <c r="M9" s="21"/>
      <c r="N9" s="19">
        <v>130</v>
      </c>
      <c r="O9" s="21"/>
      <c r="P9" s="19">
        <v>130</v>
      </c>
      <c r="Q9" s="21"/>
      <c r="R9" s="19">
        <v>130</v>
      </c>
      <c r="S9" s="21"/>
      <c r="T9" s="19">
        <v>130</v>
      </c>
      <c r="U9" s="21"/>
      <c r="V9" s="19">
        <v>130</v>
      </c>
      <c r="W9" s="21"/>
      <c r="X9" s="19">
        <v>130</v>
      </c>
      <c r="Y9" s="21"/>
      <c r="Z9" s="19">
        <v>130</v>
      </c>
      <c r="AA9" s="21"/>
      <c r="AB9" s="19">
        <v>130</v>
      </c>
      <c r="AC9" s="21"/>
    </row>
    <row r="10" spans="1:29" s="6" customFormat="1" x14ac:dyDescent="0.25">
      <c r="E10" s="7" t="s">
        <v>33</v>
      </c>
      <c r="F10" s="19"/>
      <c r="G10" s="21">
        <v>14.3</v>
      </c>
      <c r="H10" s="19"/>
      <c r="I10" s="21">
        <v>14.3</v>
      </c>
      <c r="J10" s="19"/>
      <c r="K10" s="21">
        <v>14.3</v>
      </c>
      <c r="L10" s="19"/>
      <c r="M10" s="21">
        <v>14.3</v>
      </c>
      <c r="N10" s="19"/>
      <c r="O10" s="21">
        <v>14.3</v>
      </c>
      <c r="P10" s="19"/>
      <c r="Q10" s="21">
        <v>14.3</v>
      </c>
      <c r="R10" s="19"/>
      <c r="S10" s="21">
        <v>14.3</v>
      </c>
      <c r="T10" s="19"/>
      <c r="U10" s="21">
        <v>14.3</v>
      </c>
      <c r="V10" s="19"/>
      <c r="W10" s="21">
        <v>14.3</v>
      </c>
      <c r="X10" s="19"/>
      <c r="Y10" s="21">
        <v>14.3</v>
      </c>
      <c r="Z10" s="19"/>
      <c r="AA10" s="21">
        <v>14.3</v>
      </c>
      <c r="AB10" s="19"/>
      <c r="AC10" s="21">
        <v>14.3</v>
      </c>
    </row>
    <row r="11" spans="1:29" s="6" customFormat="1" x14ac:dyDescent="0.25">
      <c r="E11" s="7" t="s">
        <v>32</v>
      </c>
      <c r="F11" s="19">
        <v>175</v>
      </c>
      <c r="G11" s="21"/>
      <c r="H11" s="19">
        <v>175</v>
      </c>
      <c r="I11" s="21"/>
      <c r="J11" s="19">
        <v>175</v>
      </c>
      <c r="K11" s="21"/>
      <c r="L11" s="19">
        <v>175</v>
      </c>
      <c r="M11" s="21"/>
      <c r="N11" s="19">
        <v>175</v>
      </c>
      <c r="O11" s="21"/>
      <c r="P11" s="19">
        <v>175</v>
      </c>
      <c r="Q11" s="21"/>
      <c r="R11" s="19">
        <v>175</v>
      </c>
      <c r="S11" s="21"/>
      <c r="T11" s="19">
        <v>175</v>
      </c>
      <c r="U11" s="21"/>
      <c r="V11" s="19">
        <v>175</v>
      </c>
      <c r="W11" s="21"/>
      <c r="X11" s="19">
        <v>175</v>
      </c>
      <c r="Y11" s="21"/>
      <c r="Z11" s="19">
        <v>175</v>
      </c>
      <c r="AA11" s="21"/>
      <c r="AB11" s="19">
        <v>175</v>
      </c>
      <c r="AC11" s="21"/>
    </row>
    <row r="12" spans="1:29" s="6" customFormat="1" x14ac:dyDescent="0.25">
      <c r="E12" s="7" t="s">
        <v>34</v>
      </c>
      <c r="F12" s="19"/>
      <c r="G12" s="21">
        <v>39</v>
      </c>
      <c r="H12" s="19"/>
      <c r="I12" s="21">
        <v>39</v>
      </c>
      <c r="J12" s="19"/>
      <c r="K12" s="21">
        <v>39</v>
      </c>
      <c r="L12" s="19"/>
      <c r="M12" s="21">
        <v>39</v>
      </c>
      <c r="N12" s="19"/>
      <c r="O12" s="21">
        <v>39</v>
      </c>
      <c r="P12" s="19"/>
      <c r="Q12" s="21">
        <v>39</v>
      </c>
      <c r="R12" s="19"/>
      <c r="S12" s="21">
        <v>39</v>
      </c>
      <c r="T12" s="19"/>
      <c r="U12" s="21">
        <v>39</v>
      </c>
      <c r="V12" s="19"/>
      <c r="W12" s="21">
        <v>39</v>
      </c>
      <c r="X12" s="19"/>
      <c r="Y12" s="21">
        <v>39</v>
      </c>
      <c r="Z12" s="19"/>
      <c r="AA12" s="21">
        <v>39</v>
      </c>
      <c r="AB12" s="19"/>
      <c r="AC12" s="21">
        <v>39</v>
      </c>
    </row>
    <row r="13" spans="1:29" s="6" customFormat="1" x14ac:dyDescent="0.25">
      <c r="E13" s="7" t="s">
        <v>35</v>
      </c>
      <c r="F13" s="19"/>
      <c r="G13" s="21">
        <v>573.01</v>
      </c>
      <c r="H13" s="19"/>
      <c r="I13" s="21">
        <v>573.01</v>
      </c>
      <c r="J13" s="19"/>
      <c r="K13" s="21">
        <v>573.01</v>
      </c>
      <c r="L13" s="19"/>
      <c r="M13" s="21">
        <v>573.01</v>
      </c>
      <c r="N13" s="19"/>
      <c r="O13" s="21">
        <v>573.01</v>
      </c>
      <c r="P13" s="19"/>
      <c r="Q13" s="21">
        <v>573.01</v>
      </c>
      <c r="R13" s="19"/>
      <c r="S13" s="21">
        <v>573.01</v>
      </c>
      <c r="T13" s="19"/>
      <c r="U13" s="21">
        <v>573.01</v>
      </c>
      <c r="V13" s="19"/>
      <c r="W13" s="21">
        <v>573.01</v>
      </c>
      <c r="X13" s="19"/>
      <c r="Y13" s="21">
        <v>573.01</v>
      </c>
      <c r="Z13" s="19"/>
      <c r="AA13" s="21">
        <v>573.01</v>
      </c>
      <c r="AB13" s="19"/>
      <c r="AC13" s="21">
        <v>573.01</v>
      </c>
    </row>
    <row r="14" spans="1:29" s="6" customFormat="1" x14ac:dyDescent="0.25">
      <c r="E14" s="7" t="s">
        <v>36</v>
      </c>
      <c r="F14" s="19"/>
      <c r="G14" s="21">
        <v>20</v>
      </c>
      <c r="H14" s="19"/>
      <c r="I14" s="21">
        <v>20</v>
      </c>
      <c r="J14" s="19"/>
      <c r="K14" s="21">
        <v>20</v>
      </c>
      <c r="L14" s="19"/>
      <c r="M14" s="21">
        <v>20</v>
      </c>
      <c r="N14" s="19"/>
      <c r="O14" s="21">
        <v>20</v>
      </c>
      <c r="P14" s="19"/>
      <c r="Q14" s="21">
        <v>20</v>
      </c>
      <c r="R14" s="19"/>
      <c r="S14" s="21">
        <v>20</v>
      </c>
      <c r="T14" s="19"/>
      <c r="U14" s="21">
        <v>20</v>
      </c>
      <c r="V14" s="19"/>
      <c r="W14" s="21">
        <v>20</v>
      </c>
      <c r="X14" s="19"/>
      <c r="Y14" s="21">
        <v>20</v>
      </c>
      <c r="Z14" s="19"/>
      <c r="AA14" s="21">
        <v>20</v>
      </c>
      <c r="AB14" s="19"/>
      <c r="AC14" s="21">
        <v>20</v>
      </c>
    </row>
    <row r="15" spans="1:29" s="6" customFormat="1" x14ac:dyDescent="0.25">
      <c r="E15" s="7" t="s">
        <v>37</v>
      </c>
      <c r="F15" s="19"/>
      <c r="G15" s="21">
        <v>110</v>
      </c>
      <c r="H15" s="19"/>
      <c r="I15" s="21">
        <v>110</v>
      </c>
      <c r="J15" s="19"/>
      <c r="K15" s="21">
        <v>110</v>
      </c>
      <c r="L15" s="19"/>
      <c r="M15" s="21">
        <v>110</v>
      </c>
      <c r="N15" s="19"/>
      <c r="O15" s="21">
        <v>110</v>
      </c>
      <c r="P15" s="19"/>
      <c r="Q15" s="21">
        <v>110</v>
      </c>
      <c r="R15" s="19"/>
      <c r="S15" s="21">
        <v>110</v>
      </c>
      <c r="T15" s="19"/>
      <c r="U15" s="21">
        <v>110</v>
      </c>
      <c r="V15" s="19"/>
      <c r="W15" s="21">
        <v>110</v>
      </c>
      <c r="X15" s="19"/>
      <c r="Y15" s="21">
        <v>110</v>
      </c>
      <c r="Z15" s="19"/>
      <c r="AA15" s="21">
        <v>110</v>
      </c>
      <c r="AB15" s="19"/>
      <c r="AC15" s="21">
        <v>110</v>
      </c>
    </row>
    <row r="16" spans="1:29" s="6" customFormat="1" x14ac:dyDescent="0.25">
      <c r="E16" s="7" t="s">
        <v>38</v>
      </c>
      <c r="F16" s="19"/>
      <c r="G16" s="21">
        <v>50.5</v>
      </c>
      <c r="H16" s="19"/>
      <c r="I16" s="21">
        <v>50.5</v>
      </c>
      <c r="J16" s="19"/>
      <c r="K16" s="21">
        <v>50.5</v>
      </c>
      <c r="L16" s="19"/>
      <c r="M16" s="21">
        <v>50.5</v>
      </c>
      <c r="N16" s="19"/>
      <c r="O16" s="21">
        <v>50.5</v>
      </c>
      <c r="P16" s="19"/>
      <c r="Q16" s="21">
        <v>50.5</v>
      </c>
      <c r="R16" s="19"/>
      <c r="S16" s="21">
        <v>50.5</v>
      </c>
      <c r="T16" s="19"/>
      <c r="U16" s="21">
        <v>50.5</v>
      </c>
      <c r="V16" s="19"/>
      <c r="W16" s="21">
        <v>50.5</v>
      </c>
      <c r="X16" s="19"/>
      <c r="Y16" s="21">
        <v>50.5</v>
      </c>
      <c r="Z16" s="19"/>
      <c r="AA16" s="21">
        <v>50.5</v>
      </c>
      <c r="AB16" s="19"/>
      <c r="AC16" s="21">
        <v>50.5</v>
      </c>
    </row>
    <row r="17" spans="5:29" s="6" customFormat="1" x14ac:dyDescent="0.25">
      <c r="E17" s="7" t="s">
        <v>40</v>
      </c>
      <c r="F17" s="19"/>
      <c r="G17" s="21">
        <v>437</v>
      </c>
      <c r="H17" s="19"/>
      <c r="I17" s="21">
        <v>434</v>
      </c>
      <c r="J17" s="19"/>
      <c r="K17" s="21">
        <v>434</v>
      </c>
      <c r="L17" s="19"/>
      <c r="M17" s="21">
        <v>434</v>
      </c>
      <c r="N17" s="19"/>
      <c r="O17" s="21">
        <v>434</v>
      </c>
      <c r="P17" s="19"/>
      <c r="Q17" s="21">
        <v>434</v>
      </c>
      <c r="R17" s="19"/>
      <c r="S17" s="21">
        <v>434</v>
      </c>
      <c r="T17" s="19"/>
      <c r="U17" s="21">
        <v>434</v>
      </c>
      <c r="V17" s="19"/>
      <c r="W17" s="21">
        <v>434</v>
      </c>
      <c r="X17" s="19"/>
      <c r="Y17" s="21">
        <v>434</v>
      </c>
      <c r="Z17" s="19"/>
      <c r="AA17" s="21">
        <v>434</v>
      </c>
      <c r="AB17" s="19"/>
      <c r="AC17" s="21">
        <v>434</v>
      </c>
    </row>
    <row r="18" spans="5:29" s="6" customFormat="1" x14ac:dyDescent="0.25">
      <c r="E18" s="7" t="s">
        <v>60</v>
      </c>
      <c r="F18" s="19"/>
      <c r="G18" s="21">
        <v>50</v>
      </c>
      <c r="H18" s="19"/>
      <c r="I18" s="21">
        <v>50</v>
      </c>
      <c r="J18" s="19"/>
      <c r="K18" s="21">
        <v>50</v>
      </c>
      <c r="L18" s="19"/>
      <c r="M18" s="21">
        <v>50</v>
      </c>
      <c r="N18" s="19"/>
      <c r="O18" s="21">
        <v>50</v>
      </c>
      <c r="P18" s="19"/>
      <c r="Q18" s="21">
        <v>50</v>
      </c>
      <c r="R18" s="19"/>
      <c r="S18" s="21">
        <v>50</v>
      </c>
      <c r="T18" s="19"/>
      <c r="U18" s="21">
        <v>50</v>
      </c>
      <c r="V18" s="19"/>
      <c r="W18" s="21">
        <v>50</v>
      </c>
      <c r="X18" s="19"/>
      <c r="Y18" s="21">
        <v>50</v>
      </c>
      <c r="Z18" s="19"/>
      <c r="AA18" s="21">
        <v>50</v>
      </c>
      <c r="AB18" s="19"/>
      <c r="AC18" s="21">
        <v>50</v>
      </c>
    </row>
    <row r="19" spans="5:29" s="6" customFormat="1" x14ac:dyDescent="0.25">
      <c r="E19" s="7" t="s">
        <v>85</v>
      </c>
      <c r="F19" s="19"/>
      <c r="G19" s="21">
        <v>14</v>
      </c>
      <c r="H19" s="19"/>
      <c r="I19" s="21">
        <v>14</v>
      </c>
      <c r="J19" s="19"/>
      <c r="K19" s="21">
        <v>14</v>
      </c>
      <c r="L19" s="19"/>
      <c r="M19" s="21">
        <v>14</v>
      </c>
      <c r="N19" s="19"/>
      <c r="O19" s="21">
        <v>14</v>
      </c>
      <c r="P19" s="19"/>
      <c r="Q19" s="21">
        <v>14</v>
      </c>
      <c r="R19" s="19"/>
      <c r="S19" s="21">
        <v>14</v>
      </c>
      <c r="T19" s="19"/>
      <c r="U19" s="21">
        <v>14</v>
      </c>
      <c r="V19" s="19"/>
      <c r="W19" s="21">
        <v>14</v>
      </c>
      <c r="X19" s="19"/>
      <c r="Y19" s="21">
        <v>14</v>
      </c>
      <c r="Z19" s="19"/>
      <c r="AA19" s="21">
        <v>14</v>
      </c>
      <c r="AB19" s="19"/>
      <c r="AC19" s="21">
        <v>14</v>
      </c>
    </row>
    <row r="20" spans="5:29" s="6" customFormat="1" x14ac:dyDescent="0.25">
      <c r="E20" s="7" t="s">
        <v>87</v>
      </c>
      <c r="F20" s="19"/>
      <c r="G20" s="21">
        <v>40</v>
      </c>
      <c r="H20" s="19"/>
      <c r="I20" s="21">
        <v>40</v>
      </c>
      <c r="J20" s="19"/>
      <c r="K20" s="21">
        <v>40</v>
      </c>
      <c r="L20" s="19"/>
      <c r="M20" s="21">
        <v>40</v>
      </c>
      <c r="N20" s="19"/>
      <c r="O20" s="21">
        <v>40</v>
      </c>
      <c r="P20" s="19"/>
      <c r="Q20" s="21">
        <v>40</v>
      </c>
      <c r="R20" s="19"/>
      <c r="S20" s="21">
        <v>40</v>
      </c>
      <c r="T20" s="19"/>
      <c r="U20" s="21">
        <v>40</v>
      </c>
      <c r="V20" s="19"/>
      <c r="W20" s="21">
        <v>40</v>
      </c>
      <c r="X20" s="19"/>
      <c r="Y20" s="21">
        <v>40</v>
      </c>
      <c r="Z20" s="19"/>
      <c r="AA20" s="21">
        <v>40</v>
      </c>
      <c r="AB20" s="19"/>
      <c r="AC20" s="21">
        <v>40</v>
      </c>
    </row>
    <row r="21" spans="5:29" s="6" customFormat="1" x14ac:dyDescent="0.25">
      <c r="E21" s="7" t="s">
        <v>86</v>
      </c>
      <c r="F21" s="19"/>
      <c r="G21" s="21">
        <v>200</v>
      </c>
      <c r="H21" s="19"/>
      <c r="I21" s="21">
        <v>200</v>
      </c>
      <c r="J21" s="19"/>
      <c r="K21" s="21">
        <v>200</v>
      </c>
      <c r="L21" s="19"/>
      <c r="M21" s="21">
        <v>200</v>
      </c>
      <c r="N21" s="19"/>
      <c r="O21" s="21">
        <v>200</v>
      </c>
      <c r="P21" s="19"/>
      <c r="Q21" s="21">
        <v>200</v>
      </c>
      <c r="R21" s="19"/>
      <c r="S21" s="21">
        <v>200</v>
      </c>
      <c r="T21" s="19"/>
      <c r="U21" s="21">
        <v>200</v>
      </c>
      <c r="V21" s="19"/>
      <c r="W21" s="21">
        <v>200</v>
      </c>
      <c r="X21" s="19"/>
      <c r="Y21" s="21">
        <v>200</v>
      </c>
      <c r="Z21" s="19"/>
      <c r="AA21" s="21">
        <v>200</v>
      </c>
      <c r="AB21" s="19"/>
      <c r="AC21" s="21">
        <v>200</v>
      </c>
    </row>
    <row r="22" spans="5:29" s="6" customFormat="1" x14ac:dyDescent="0.25">
      <c r="E22" s="7" t="s">
        <v>88</v>
      </c>
      <c r="F22" s="19">
        <f>5*21</f>
        <v>105</v>
      </c>
      <c r="G22" s="21"/>
      <c r="H22" s="19">
        <v>105</v>
      </c>
      <c r="I22" s="21"/>
      <c r="J22" s="19">
        <v>105</v>
      </c>
      <c r="K22" s="21"/>
      <c r="L22" s="19">
        <v>105</v>
      </c>
      <c r="M22" s="21"/>
      <c r="N22" s="19">
        <v>105</v>
      </c>
      <c r="O22" s="21"/>
      <c r="P22" s="19">
        <v>105</v>
      </c>
      <c r="Q22" s="21"/>
      <c r="R22" s="19">
        <v>105</v>
      </c>
      <c r="S22" s="21"/>
      <c r="T22" s="19">
        <v>105</v>
      </c>
      <c r="U22" s="21"/>
      <c r="V22" s="19">
        <v>105</v>
      </c>
      <c r="W22" s="21"/>
      <c r="X22" s="19">
        <v>105</v>
      </c>
      <c r="Y22" s="21"/>
      <c r="Z22" s="19">
        <v>105</v>
      </c>
      <c r="AA22" s="21"/>
      <c r="AB22" s="19">
        <v>105</v>
      </c>
      <c r="AC22" s="21"/>
    </row>
    <row r="23" spans="5:29" s="6" customFormat="1" x14ac:dyDescent="0.25">
      <c r="E23" s="7"/>
      <c r="F23" s="19"/>
      <c r="G23" s="21"/>
      <c r="H23" s="19"/>
      <c r="I23" s="21"/>
      <c r="J23" s="19"/>
      <c r="K23" s="21"/>
      <c r="L23" s="19"/>
      <c r="M23" s="21"/>
      <c r="N23" s="19"/>
      <c r="O23" s="21"/>
      <c r="P23" s="19"/>
      <c r="Q23" s="21"/>
      <c r="R23" s="19"/>
      <c r="S23" s="21"/>
      <c r="T23" s="19"/>
      <c r="U23" s="21"/>
      <c r="V23" s="19"/>
      <c r="W23" s="21"/>
      <c r="X23" s="19"/>
      <c r="Y23" s="21"/>
      <c r="Z23" s="19"/>
      <c r="AA23" s="21"/>
      <c r="AB23" s="19"/>
      <c r="AC23" s="21"/>
    </row>
    <row r="24" spans="5:29" s="6" customFormat="1" x14ac:dyDescent="0.25">
      <c r="E24" s="7"/>
      <c r="F24" s="19"/>
      <c r="G24" s="21"/>
      <c r="H24" s="19"/>
      <c r="I24" s="21"/>
      <c r="J24" s="19"/>
      <c r="K24" s="21"/>
      <c r="L24" s="19"/>
      <c r="M24" s="21"/>
      <c r="N24" s="19"/>
      <c r="O24" s="21"/>
      <c r="P24" s="19"/>
      <c r="Q24" s="21"/>
      <c r="R24" s="19"/>
      <c r="S24" s="21"/>
      <c r="T24" s="19"/>
      <c r="U24" s="21"/>
      <c r="V24" s="19"/>
      <c r="W24" s="21"/>
      <c r="X24" s="19"/>
      <c r="Y24" s="21"/>
      <c r="Z24" s="19"/>
      <c r="AA24" s="21"/>
      <c r="AB24" s="19"/>
      <c r="AC24" s="21"/>
    </row>
    <row r="25" spans="5:29" s="6" customFormat="1" x14ac:dyDescent="0.25">
      <c r="E25" s="7"/>
      <c r="F25" s="19"/>
      <c r="G25" s="21"/>
      <c r="H25" s="19"/>
      <c r="I25" s="21"/>
      <c r="J25" s="19"/>
      <c r="K25" s="21"/>
      <c r="L25" s="19"/>
      <c r="M25" s="21"/>
      <c r="N25" s="19"/>
      <c r="O25" s="21"/>
      <c r="P25" s="19"/>
      <c r="Q25" s="21"/>
      <c r="R25" s="19"/>
      <c r="S25" s="21"/>
      <c r="T25" s="19"/>
      <c r="U25" s="21"/>
      <c r="V25" s="19"/>
      <c r="W25" s="21"/>
      <c r="X25" s="19"/>
      <c r="Y25" s="21"/>
      <c r="Z25" s="19"/>
      <c r="AA25" s="21"/>
      <c r="AB25" s="19"/>
      <c r="AC25" s="21"/>
    </row>
    <row r="26" spans="5:29" s="6" customFormat="1" x14ac:dyDescent="0.25">
      <c r="E26" s="7"/>
      <c r="F26" s="19"/>
      <c r="G26" s="21"/>
      <c r="H26" s="19"/>
      <c r="I26" s="21"/>
      <c r="J26" s="19"/>
      <c r="K26" s="21"/>
      <c r="L26" s="19"/>
      <c r="M26" s="21"/>
      <c r="N26" s="19"/>
      <c r="O26" s="21"/>
      <c r="P26" s="19"/>
      <c r="Q26" s="21"/>
      <c r="R26" s="19"/>
      <c r="S26" s="21"/>
      <c r="T26" s="19"/>
      <c r="U26" s="21"/>
      <c r="V26" s="19"/>
      <c r="W26" s="21"/>
      <c r="X26" s="19"/>
      <c r="Y26" s="21"/>
      <c r="Z26" s="19"/>
      <c r="AA26" s="21"/>
      <c r="AB26" s="19"/>
      <c r="AC26" s="21"/>
    </row>
    <row r="27" spans="5:29" s="6" customFormat="1" x14ac:dyDescent="0.25">
      <c r="E27" s="7"/>
      <c r="F27" s="19"/>
      <c r="G27" s="21"/>
      <c r="H27" s="19"/>
      <c r="I27" s="21"/>
      <c r="J27" s="19"/>
      <c r="K27" s="21"/>
      <c r="L27" s="19"/>
      <c r="M27" s="21"/>
      <c r="N27" s="19"/>
      <c r="O27" s="21"/>
      <c r="P27" s="19"/>
      <c r="Q27" s="21"/>
      <c r="R27" s="19"/>
      <c r="S27" s="21"/>
      <c r="T27" s="19"/>
      <c r="U27" s="21"/>
      <c r="V27" s="19"/>
      <c r="W27" s="21"/>
      <c r="X27" s="19"/>
      <c r="Y27" s="21"/>
      <c r="Z27" s="19"/>
      <c r="AA27" s="21"/>
      <c r="AB27" s="19"/>
      <c r="AC27" s="21"/>
    </row>
    <row r="28" spans="5:29" s="6" customFormat="1" x14ac:dyDescent="0.25">
      <c r="E28" s="7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19"/>
      <c r="W28" s="21"/>
      <c r="X28" s="19"/>
      <c r="Y28" s="21"/>
      <c r="Z28" s="19"/>
      <c r="AA28" s="21"/>
      <c r="AB28" s="19"/>
      <c r="AC28" s="21"/>
    </row>
    <row r="29" spans="5:29" s="6" customFormat="1" x14ac:dyDescent="0.25">
      <c r="E29" s="7"/>
      <c r="F29" s="19"/>
      <c r="G29" s="21"/>
      <c r="H29" s="19"/>
      <c r="I29" s="21"/>
      <c r="J29" s="19"/>
      <c r="K29" s="21"/>
      <c r="L29" s="19"/>
      <c r="M29" s="21"/>
      <c r="N29" s="19"/>
      <c r="O29" s="21"/>
      <c r="P29" s="19"/>
      <c r="Q29" s="21"/>
      <c r="R29" s="19"/>
      <c r="S29" s="21"/>
      <c r="T29" s="19"/>
      <c r="U29" s="21"/>
      <c r="V29" s="19"/>
      <c r="W29" s="21"/>
      <c r="X29" s="19"/>
      <c r="Y29" s="21"/>
      <c r="Z29" s="19"/>
      <c r="AA29" s="21"/>
      <c r="AB29" s="19"/>
      <c r="AC29" s="21"/>
    </row>
    <row r="30" spans="5:29" s="6" customFormat="1" x14ac:dyDescent="0.25">
      <c r="E30" s="7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19"/>
      <c r="W30" s="21"/>
      <c r="X30" s="19"/>
      <c r="Y30" s="21"/>
      <c r="Z30" s="19"/>
      <c r="AA30" s="21"/>
      <c r="AB30" s="19"/>
      <c r="AC30" s="21"/>
    </row>
    <row r="31" spans="5:29" s="6" customFormat="1" x14ac:dyDescent="0.25">
      <c r="E31" s="7"/>
      <c r="F31" s="19"/>
      <c r="G31" s="21"/>
      <c r="H31" s="19"/>
      <c r="I31" s="21"/>
      <c r="J31" s="19"/>
      <c r="K31" s="21"/>
      <c r="L31" s="19"/>
      <c r="M31" s="21"/>
      <c r="N31" s="19"/>
      <c r="O31" s="21"/>
      <c r="P31" s="19"/>
      <c r="Q31" s="21"/>
      <c r="R31" s="19"/>
      <c r="S31" s="21"/>
      <c r="T31" s="19"/>
      <c r="U31" s="21"/>
      <c r="V31" s="19"/>
      <c r="W31" s="21"/>
      <c r="X31" s="19"/>
      <c r="Y31" s="21"/>
      <c r="Z31" s="19"/>
      <c r="AA31" s="21"/>
      <c r="AB31" s="19"/>
      <c r="AC31" s="21"/>
    </row>
    <row r="32" spans="5:29" s="6" customFormat="1" x14ac:dyDescent="0.25">
      <c r="E32" s="7"/>
      <c r="F32" s="19"/>
      <c r="G32" s="21"/>
      <c r="H32" s="19"/>
      <c r="I32" s="21"/>
      <c r="J32" s="19"/>
      <c r="K32" s="21"/>
      <c r="L32" s="19"/>
      <c r="M32" s="21"/>
      <c r="N32" s="19"/>
      <c r="O32" s="21"/>
      <c r="P32" s="19"/>
      <c r="Q32" s="21"/>
      <c r="R32" s="19"/>
      <c r="S32" s="21"/>
      <c r="T32" s="19"/>
      <c r="U32" s="21"/>
      <c r="V32" s="19"/>
      <c r="W32" s="21"/>
      <c r="X32" s="19"/>
      <c r="Y32" s="21"/>
      <c r="Z32" s="19"/>
      <c r="AA32" s="21"/>
      <c r="AB32" s="19"/>
      <c r="AC32" s="21"/>
    </row>
    <row r="33" spans="5:29" s="6" customFormat="1" x14ac:dyDescent="0.25">
      <c r="E33" s="7" t="s">
        <v>89</v>
      </c>
      <c r="F33" s="19"/>
      <c r="G33" s="21">
        <v>50</v>
      </c>
      <c r="H33" s="19"/>
      <c r="I33" s="21">
        <v>50</v>
      </c>
      <c r="J33" s="19"/>
      <c r="K33" s="21">
        <v>50</v>
      </c>
      <c r="L33" s="19"/>
      <c r="M33" s="21">
        <v>50</v>
      </c>
      <c r="N33" s="19"/>
      <c r="O33" s="21">
        <v>50</v>
      </c>
      <c r="P33" s="19"/>
      <c r="Q33" s="21">
        <v>50</v>
      </c>
      <c r="R33" s="19"/>
      <c r="S33" s="21">
        <v>50</v>
      </c>
      <c r="T33" s="19"/>
      <c r="U33" s="21">
        <v>50</v>
      </c>
      <c r="V33" s="19"/>
      <c r="W33" s="21">
        <v>50</v>
      </c>
      <c r="X33" s="19"/>
      <c r="Y33" s="21">
        <v>50</v>
      </c>
      <c r="Z33" s="19"/>
      <c r="AA33" s="21">
        <v>50</v>
      </c>
      <c r="AB33" s="19"/>
      <c r="AC33" s="21">
        <v>50</v>
      </c>
    </row>
    <row r="34" spans="5:29" s="6" customFormat="1" x14ac:dyDescent="0.25">
      <c r="E34" s="7" t="s">
        <v>28</v>
      </c>
      <c r="F34" s="19"/>
      <c r="G34" s="21">
        <v>1500</v>
      </c>
      <c r="H34" s="19"/>
      <c r="I34" s="21">
        <v>1250</v>
      </c>
      <c r="J34" s="19"/>
      <c r="K34" s="21">
        <v>1250</v>
      </c>
      <c r="L34" s="19"/>
      <c r="M34" s="21">
        <v>1250</v>
      </c>
      <c r="N34" s="19"/>
      <c r="O34" s="21">
        <v>1250</v>
      </c>
      <c r="P34" s="19"/>
      <c r="Q34" s="21">
        <v>1250</v>
      </c>
      <c r="R34" s="19"/>
      <c r="S34" s="21">
        <v>1250</v>
      </c>
      <c r="T34" s="19"/>
      <c r="U34" s="21">
        <v>1250</v>
      </c>
      <c r="V34" s="19"/>
      <c r="W34" s="21">
        <v>1250</v>
      </c>
      <c r="X34" s="19"/>
      <c r="Y34" s="21">
        <v>1250</v>
      </c>
      <c r="Z34" s="19"/>
      <c r="AA34" s="21">
        <v>1250</v>
      </c>
      <c r="AB34" s="19"/>
      <c r="AC34" s="21">
        <v>1250</v>
      </c>
    </row>
    <row r="35" spans="5:29" s="6" customFormat="1" x14ac:dyDescent="0.25">
      <c r="E35" s="10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19"/>
      <c r="W35" s="21"/>
      <c r="X35" s="19"/>
      <c r="Y35" s="21"/>
      <c r="Z35" s="19"/>
      <c r="AA35" s="21"/>
      <c r="AB35" s="19"/>
      <c r="AC35" s="21"/>
    </row>
    <row r="36" spans="5:29" ht="15.75" thickBot="1" x14ac:dyDescent="0.3">
      <c r="E36" s="11"/>
      <c r="F36" s="20"/>
      <c r="G36" s="22"/>
      <c r="H36" s="20"/>
      <c r="I36" s="22"/>
      <c r="J36" s="20"/>
      <c r="K36" s="22"/>
      <c r="L36" s="20"/>
      <c r="M36" s="22"/>
      <c r="N36" s="20"/>
      <c r="O36" s="22"/>
      <c r="P36" s="20"/>
      <c r="Q36" s="22"/>
      <c r="R36" s="20"/>
      <c r="S36" s="22"/>
      <c r="T36" s="20"/>
      <c r="U36" s="22"/>
      <c r="V36" s="20"/>
      <c r="W36" s="22"/>
      <c r="X36" s="20"/>
      <c r="Y36" s="22"/>
      <c r="Z36" s="20"/>
      <c r="AA36" s="22"/>
      <c r="AB36" s="20"/>
      <c r="AC36" s="22"/>
    </row>
    <row r="37" spans="5:29" x14ac:dyDescent="0.25">
      <c r="E37" t="s">
        <v>82</v>
      </c>
      <c r="G37">
        <f>G34/(F6-(G6-G34))</f>
        <v>0.99389088403281178</v>
      </c>
      <c r="I37">
        <f>I34/(H6-(I6-I34))</f>
        <v>0.82659930433402562</v>
      </c>
      <c r="K37">
        <f>K34/(J6-(K6-K34))</f>
        <v>0.82659930433402562</v>
      </c>
      <c r="M37">
        <f>M34/(L6-(M6-M34))</f>
        <v>0.82659930433402562</v>
      </c>
      <c r="O37">
        <f>O34/(N6-(O6-O34))</f>
        <v>0.82659930433402562</v>
      </c>
      <c r="Q37">
        <f>Q34/(P6-(Q6-Q34))</f>
        <v>0.82659930433402562</v>
      </c>
      <c r="S37">
        <f>S34/(R6-(S6-S34))</f>
        <v>0.82659930433402562</v>
      </c>
      <c r="U37">
        <f>U34/(T6-(U6-U34))</f>
        <v>0.82659930433402562</v>
      </c>
      <c r="W37">
        <f>W34/(V6-(W6-W34))</f>
        <v>0.82659930433402562</v>
      </c>
      <c r="Y37">
        <f>Y34/(X6-(Y6-Y34))</f>
        <v>0.82659930433402562</v>
      </c>
      <c r="AA37">
        <f>AA34/(Z6-(AA6-AA34))</f>
        <v>0.82659930433402562</v>
      </c>
      <c r="AC37">
        <f>AC34/(AB6-(AC6-AC34))</f>
        <v>0.82659930433402562</v>
      </c>
    </row>
    <row r="38" spans="5:29" x14ac:dyDescent="0.25">
      <c r="E38" t="s">
        <v>83</v>
      </c>
      <c r="G38">
        <f>G34/F8*100</f>
        <v>66.079295154185019</v>
      </c>
      <c r="I38">
        <f>I34/H8*100</f>
        <v>55.066079295154182</v>
      </c>
      <c r="K38">
        <f>K34/J8*100</f>
        <v>55.066079295154182</v>
      </c>
      <c r="M38">
        <f>M34/L8*100</f>
        <v>55.066079295154182</v>
      </c>
      <c r="O38">
        <f>O34/N8*100</f>
        <v>55.066079295154182</v>
      </c>
      <c r="Q38">
        <f>Q34/P8*100</f>
        <v>55.066079295154182</v>
      </c>
      <c r="S38">
        <f>S34/R8*100</f>
        <v>55.066079295154182</v>
      </c>
      <c r="U38">
        <f>U34/T8*100</f>
        <v>55.066079295154182</v>
      </c>
      <c r="W38">
        <f>W34/V8*100</f>
        <v>55.066079295154182</v>
      </c>
      <c r="Y38">
        <f>Y34/X8*100</f>
        <v>55.066079295154182</v>
      </c>
      <c r="AA38">
        <f>AA34/Z8*100</f>
        <v>55.066079295154182</v>
      </c>
      <c r="AC38">
        <f>AC34/AB8*100</f>
        <v>55.066079295154182</v>
      </c>
    </row>
  </sheetData>
  <mergeCells count="12">
    <mergeCell ref="AB3:AC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4"/>
  <sheetViews>
    <sheetView zoomScaleNormal="100" workbookViewId="0">
      <pane xSplit="5" ySplit="6" topLeftCell="G7" activePane="bottomRight" state="frozen"/>
      <selection activeCell="C6" sqref="C6"/>
      <selection pane="topRight" activeCell="C6" sqref="C6"/>
      <selection pane="bottomLeft" activeCell="C6" sqref="C6"/>
      <selection pane="bottomRight" activeCell="Q25" sqref="Q25"/>
    </sheetView>
  </sheetViews>
  <sheetFormatPr baseColWidth="10" defaultRowHeight="15" x14ac:dyDescent="0.25"/>
  <cols>
    <col min="5" max="5" width="47.5703125" customWidth="1"/>
  </cols>
  <sheetData>
    <row r="1" spans="1:29" x14ac:dyDescent="0.25">
      <c r="A1" s="12"/>
      <c r="B1" s="13" t="s">
        <v>12</v>
      </c>
      <c r="C1" s="13" t="s">
        <v>13</v>
      </c>
      <c r="D1" s="14" t="s">
        <v>16</v>
      </c>
      <c r="E1" t="s">
        <v>61</v>
      </c>
    </row>
    <row r="2" spans="1:29" ht="15.75" thickBot="1" x14ac:dyDescent="0.3">
      <c r="A2" s="15" t="s">
        <v>17</v>
      </c>
      <c r="B2" s="1">
        <f>F6+H6+J6+L6+N6+P6+R6+T6+V6+X6+Z6+AB6</f>
        <v>53890.909999999996</v>
      </c>
      <c r="C2" s="1">
        <f>G6+I6+K6+M6+O6+Q6+S6+U6+W6+Y6+AA6+AC6</f>
        <v>51303.44000000001</v>
      </c>
      <c r="D2" s="2">
        <f>B2-C2</f>
        <v>2587.4699999999866</v>
      </c>
    </row>
    <row r="3" spans="1:29" x14ac:dyDescent="0.25">
      <c r="E3" s="8"/>
      <c r="F3" s="26" t="s">
        <v>0</v>
      </c>
      <c r="G3" s="27"/>
      <c r="H3" s="26" t="s">
        <v>1</v>
      </c>
      <c r="I3" s="27"/>
      <c r="J3" s="26" t="s">
        <v>2</v>
      </c>
      <c r="K3" s="27"/>
      <c r="L3" s="26" t="s">
        <v>3</v>
      </c>
      <c r="M3" s="27"/>
      <c r="N3" s="26" t="s">
        <v>4</v>
      </c>
      <c r="O3" s="27"/>
      <c r="P3" s="26" t="s">
        <v>5</v>
      </c>
      <c r="Q3" s="27"/>
      <c r="R3" s="26" t="s">
        <v>6</v>
      </c>
      <c r="S3" s="27"/>
      <c r="T3" s="26" t="s">
        <v>7</v>
      </c>
      <c r="U3" s="27"/>
      <c r="V3" s="26" t="s">
        <v>8</v>
      </c>
      <c r="W3" s="27"/>
      <c r="X3" s="26" t="s">
        <v>9</v>
      </c>
      <c r="Y3" s="27"/>
      <c r="Z3" s="26" t="s">
        <v>10</v>
      </c>
      <c r="AA3" s="27"/>
      <c r="AB3" s="26" t="s">
        <v>11</v>
      </c>
      <c r="AC3" s="27"/>
    </row>
    <row r="4" spans="1:29" x14ac:dyDescent="0.25">
      <c r="E4" s="9"/>
      <c r="F4" s="16" t="s">
        <v>16</v>
      </c>
      <c r="G4" s="3">
        <f>F6-G6</f>
        <v>444.32999999999902</v>
      </c>
      <c r="H4" s="16" t="s">
        <v>16</v>
      </c>
      <c r="I4" s="3">
        <f>H6-I6</f>
        <v>234.32999999999902</v>
      </c>
      <c r="J4" s="16" t="s">
        <v>16</v>
      </c>
      <c r="K4" s="3">
        <f>J6-K6</f>
        <v>234.32999999999902</v>
      </c>
      <c r="L4" s="16" t="s">
        <v>16</v>
      </c>
      <c r="M4" s="3">
        <f>L6-M6</f>
        <v>233.21000000000004</v>
      </c>
      <c r="N4" s="16" t="s">
        <v>16</v>
      </c>
      <c r="O4" s="3">
        <f>N6-O6</f>
        <v>233.23999999999887</v>
      </c>
      <c r="P4" s="16" t="s">
        <v>16</v>
      </c>
      <c r="Q4" s="3">
        <f>P6-Q6</f>
        <v>129.08999999999924</v>
      </c>
      <c r="R4" s="16" t="s">
        <v>16</v>
      </c>
      <c r="S4" s="3">
        <f>R6-S6</f>
        <v>129.48999999999887</v>
      </c>
      <c r="T4" s="16" t="s">
        <v>16</v>
      </c>
      <c r="U4" s="3">
        <f>T6-U6</f>
        <v>129.48999999999887</v>
      </c>
      <c r="V4" s="16" t="s">
        <v>16</v>
      </c>
      <c r="W4" s="3">
        <f>V6-W6</f>
        <v>129.48999999999887</v>
      </c>
      <c r="X4" s="16" t="s">
        <v>16</v>
      </c>
      <c r="Y4" s="3">
        <f>X6-Y6</f>
        <v>129.48999999999887</v>
      </c>
      <c r="Z4" s="16" t="s">
        <v>16</v>
      </c>
      <c r="AA4" s="3">
        <f>Z6-AA6</f>
        <v>280.48999999999887</v>
      </c>
      <c r="AB4" s="16" t="s">
        <v>16</v>
      </c>
      <c r="AC4" s="3">
        <f>AB6-AC6</f>
        <v>280.48999999999887</v>
      </c>
    </row>
    <row r="5" spans="1:29" x14ac:dyDescent="0.25">
      <c r="E5" s="9" t="s">
        <v>14</v>
      </c>
      <c r="F5" s="17" t="s">
        <v>12</v>
      </c>
      <c r="G5" s="18" t="s">
        <v>13</v>
      </c>
      <c r="H5" s="17" t="s">
        <v>12</v>
      </c>
      <c r="I5" s="18" t="s">
        <v>13</v>
      </c>
      <c r="J5" s="17" t="s">
        <v>12</v>
      </c>
      <c r="K5" s="18" t="s">
        <v>13</v>
      </c>
      <c r="L5" s="17" t="s">
        <v>12</v>
      </c>
      <c r="M5" s="18" t="s">
        <v>13</v>
      </c>
      <c r="N5" s="17" t="s">
        <v>12</v>
      </c>
      <c r="O5" s="18" t="s">
        <v>13</v>
      </c>
      <c r="P5" s="17" t="s">
        <v>12</v>
      </c>
      <c r="Q5" s="18" t="s">
        <v>13</v>
      </c>
      <c r="R5" s="17" t="s">
        <v>12</v>
      </c>
      <c r="S5" s="18" t="s">
        <v>13</v>
      </c>
      <c r="T5" s="17" t="s">
        <v>12</v>
      </c>
      <c r="U5" s="18" t="s">
        <v>13</v>
      </c>
      <c r="V5" s="17" t="s">
        <v>12</v>
      </c>
      <c r="W5" s="18" t="s">
        <v>13</v>
      </c>
      <c r="X5" s="17" t="s">
        <v>12</v>
      </c>
      <c r="Y5" s="18" t="s">
        <v>13</v>
      </c>
      <c r="Z5" s="17" t="s">
        <v>12</v>
      </c>
      <c r="AA5" s="18" t="s">
        <v>13</v>
      </c>
      <c r="AB5" s="17" t="s">
        <v>12</v>
      </c>
      <c r="AC5" s="18" t="s">
        <v>13</v>
      </c>
    </row>
    <row r="6" spans="1:29" x14ac:dyDescent="0.25">
      <c r="E6" s="9" t="s">
        <v>15</v>
      </c>
      <c r="F6" s="4">
        <f>SUM(F7:F36)</f>
        <v>4551.4299999999994</v>
      </c>
      <c r="G6" s="4">
        <f t="shared" ref="G6:AC6" si="0">SUM(G7:G36)</f>
        <v>4107.1000000000004</v>
      </c>
      <c r="H6" s="4">
        <f t="shared" si="0"/>
        <v>4551.4299999999994</v>
      </c>
      <c r="I6" s="4">
        <f t="shared" si="0"/>
        <v>4317.1000000000004</v>
      </c>
      <c r="J6" s="4">
        <f t="shared" si="0"/>
        <v>4551.4299999999994</v>
      </c>
      <c r="K6" s="4">
        <f t="shared" si="0"/>
        <v>4317.1000000000004</v>
      </c>
      <c r="L6" s="4">
        <f t="shared" si="0"/>
        <v>4551.4299999999994</v>
      </c>
      <c r="M6" s="4">
        <f t="shared" si="0"/>
        <v>4318.2199999999993</v>
      </c>
      <c r="N6" s="4">
        <f t="shared" si="0"/>
        <v>4551.4299999999994</v>
      </c>
      <c r="O6" s="4">
        <f t="shared" si="0"/>
        <v>4318.1900000000005</v>
      </c>
      <c r="P6" s="4">
        <f t="shared" si="0"/>
        <v>4447.6799999999994</v>
      </c>
      <c r="Q6" s="4">
        <f t="shared" si="0"/>
        <v>4318.59</v>
      </c>
      <c r="R6" s="4">
        <f t="shared" si="0"/>
        <v>4447.6799999999994</v>
      </c>
      <c r="S6" s="4">
        <f t="shared" si="0"/>
        <v>4318.1900000000005</v>
      </c>
      <c r="T6" s="4">
        <f t="shared" si="0"/>
        <v>4447.6799999999994</v>
      </c>
      <c r="U6" s="4">
        <f t="shared" si="0"/>
        <v>4318.1900000000005</v>
      </c>
      <c r="V6" s="4">
        <f t="shared" si="0"/>
        <v>4447.6799999999994</v>
      </c>
      <c r="W6" s="4">
        <f t="shared" si="0"/>
        <v>4318.1900000000005</v>
      </c>
      <c r="X6" s="4">
        <f t="shared" si="0"/>
        <v>4447.6799999999994</v>
      </c>
      <c r="Y6" s="4">
        <f t="shared" si="0"/>
        <v>4318.1900000000005</v>
      </c>
      <c r="Z6" s="4">
        <f t="shared" si="0"/>
        <v>4447.6799999999994</v>
      </c>
      <c r="AA6" s="4">
        <f t="shared" si="0"/>
        <v>4167.1900000000005</v>
      </c>
      <c r="AB6" s="4">
        <f t="shared" si="0"/>
        <v>4447.6799999999994</v>
      </c>
      <c r="AC6" s="4">
        <f t="shared" si="0"/>
        <v>4167.1900000000005</v>
      </c>
    </row>
    <row r="7" spans="1:29" s="6" customFormat="1" x14ac:dyDescent="0.25">
      <c r="E7" s="7" t="s">
        <v>18</v>
      </c>
      <c r="F7" s="19"/>
      <c r="G7" s="21">
        <v>16.399999999999999</v>
      </c>
      <c r="H7" s="19"/>
      <c r="I7" s="21">
        <v>16.399999999999999</v>
      </c>
      <c r="J7" s="19"/>
      <c r="K7" s="21">
        <v>16.399999999999999</v>
      </c>
      <c r="L7" s="19"/>
      <c r="M7" s="21">
        <v>16.399999999999999</v>
      </c>
      <c r="N7" s="19"/>
      <c r="O7" s="21">
        <v>16.399999999999999</v>
      </c>
      <c r="P7" s="19"/>
      <c r="Q7" s="25">
        <v>16.399999999999999</v>
      </c>
      <c r="R7" s="19"/>
      <c r="S7" s="21">
        <v>16.399999999999999</v>
      </c>
      <c r="T7" s="19"/>
      <c r="U7" s="21">
        <v>16.399999999999999</v>
      </c>
      <c r="V7" s="19"/>
      <c r="W7" s="21">
        <v>16.399999999999999</v>
      </c>
      <c r="X7" s="19"/>
      <c r="Y7" s="21">
        <v>16.399999999999999</v>
      </c>
      <c r="Z7" s="19"/>
      <c r="AA7" s="21">
        <v>16.399999999999999</v>
      </c>
      <c r="AB7" s="19"/>
      <c r="AC7" s="21">
        <v>16.399999999999999</v>
      </c>
    </row>
    <row r="8" spans="1:29" s="6" customFormat="1" x14ac:dyDescent="0.25">
      <c r="E8" s="7" t="s">
        <v>19</v>
      </c>
      <c r="F8" s="19">
        <v>7.2</v>
      </c>
      <c r="G8" s="21"/>
      <c r="H8" s="19">
        <v>7.2</v>
      </c>
      <c r="I8" s="21"/>
      <c r="J8" s="19">
        <v>7.2</v>
      </c>
      <c r="K8" s="21"/>
      <c r="L8" s="19">
        <v>7.2</v>
      </c>
      <c r="M8" s="21"/>
      <c r="N8" s="19">
        <v>7.2</v>
      </c>
      <c r="O8" s="21"/>
      <c r="P8" s="19">
        <v>7.2</v>
      </c>
      <c r="Q8" s="21"/>
      <c r="R8" s="19">
        <v>7.2</v>
      </c>
      <c r="S8" s="21"/>
      <c r="T8" s="19">
        <v>7.2</v>
      </c>
      <c r="U8" s="21"/>
      <c r="V8" s="19">
        <v>7.2</v>
      </c>
      <c r="W8" s="21"/>
      <c r="X8" s="19">
        <v>7.2</v>
      </c>
      <c r="Y8" s="21"/>
      <c r="Z8" s="19">
        <v>7.2</v>
      </c>
      <c r="AA8" s="21"/>
      <c r="AB8" s="19">
        <v>7.2</v>
      </c>
      <c r="AC8" s="21"/>
    </row>
    <row r="9" spans="1:29" s="6" customFormat="1" x14ac:dyDescent="0.25">
      <c r="E9" s="7" t="s">
        <v>22</v>
      </c>
      <c r="F9" s="19"/>
      <c r="G9" s="21">
        <v>191.44</v>
      </c>
      <c r="H9" s="19"/>
      <c r="I9" s="21">
        <v>191.44</v>
      </c>
      <c r="J9" s="19"/>
      <c r="K9" s="21">
        <v>191.44</v>
      </c>
      <c r="L9" s="19"/>
      <c r="M9" s="21">
        <v>191.44</v>
      </c>
      <c r="N9" s="19"/>
      <c r="O9" s="21">
        <v>191.44</v>
      </c>
      <c r="P9" s="19"/>
      <c r="Q9" s="25">
        <v>191.44</v>
      </c>
      <c r="R9" s="19"/>
      <c r="S9" s="21">
        <v>191.44</v>
      </c>
      <c r="T9" s="19"/>
      <c r="U9" s="21">
        <v>191.44</v>
      </c>
      <c r="V9" s="19"/>
      <c r="W9" s="21">
        <v>191.44</v>
      </c>
      <c r="X9" s="19"/>
      <c r="Y9" s="21">
        <v>191.44</v>
      </c>
      <c r="Z9" s="19"/>
      <c r="AA9" s="21">
        <v>191.44</v>
      </c>
      <c r="AB9" s="19"/>
      <c r="AC9" s="21">
        <v>191.44</v>
      </c>
    </row>
    <row r="10" spans="1:29" s="6" customFormat="1" x14ac:dyDescent="0.25">
      <c r="E10" s="7" t="s">
        <v>23</v>
      </c>
      <c r="F10" s="19"/>
      <c r="G10" s="21">
        <v>1206.96</v>
      </c>
      <c r="H10" s="19"/>
      <c r="I10" s="21">
        <v>1206.96</v>
      </c>
      <c r="J10" s="19"/>
      <c r="K10" s="21">
        <v>1206.96</v>
      </c>
      <c r="L10" s="19"/>
      <c r="M10" s="21">
        <v>1206.96</v>
      </c>
      <c r="N10" s="19"/>
      <c r="O10" s="21">
        <v>1206.96</v>
      </c>
      <c r="P10" s="19"/>
      <c r="Q10" s="21">
        <v>1206.96</v>
      </c>
      <c r="R10" s="19"/>
      <c r="S10" s="21">
        <v>1206.96</v>
      </c>
      <c r="T10" s="19"/>
      <c r="U10" s="21">
        <v>1206.96</v>
      </c>
      <c r="V10" s="19"/>
      <c r="W10" s="21">
        <v>1206.96</v>
      </c>
      <c r="X10" s="19"/>
      <c r="Y10" s="21">
        <v>1206.96</v>
      </c>
      <c r="Z10" s="19"/>
      <c r="AA10" s="21">
        <v>1206.96</v>
      </c>
      <c r="AB10" s="19"/>
      <c r="AC10" s="21">
        <v>1206.96</v>
      </c>
    </row>
    <row r="11" spans="1:29" s="6" customFormat="1" x14ac:dyDescent="0.25">
      <c r="E11" s="7" t="s">
        <v>25</v>
      </c>
      <c r="F11" s="19">
        <v>1200</v>
      </c>
      <c r="G11" s="21"/>
      <c r="H11" s="19">
        <v>1200</v>
      </c>
      <c r="I11" s="21"/>
      <c r="J11" s="19">
        <v>1200</v>
      </c>
      <c r="K11" s="21"/>
      <c r="L11" s="19">
        <v>1200</v>
      </c>
      <c r="M11" s="21"/>
      <c r="N11" s="19">
        <v>1200</v>
      </c>
      <c r="O11" s="21"/>
      <c r="P11" s="19">
        <v>1096.25</v>
      </c>
      <c r="Q11" s="21"/>
      <c r="R11" s="19">
        <v>1096.25</v>
      </c>
      <c r="S11" s="21"/>
      <c r="T11" s="19">
        <v>1096.25</v>
      </c>
      <c r="U11" s="21"/>
      <c r="V11" s="19">
        <v>1096.25</v>
      </c>
      <c r="W11" s="21"/>
      <c r="X11" s="19">
        <v>1096.25</v>
      </c>
      <c r="Y11" s="21"/>
      <c r="Z11" s="19">
        <v>1096.25</v>
      </c>
      <c r="AA11" s="21"/>
      <c r="AB11" s="19">
        <v>1096.25</v>
      </c>
      <c r="AC11" s="21"/>
    </row>
    <row r="12" spans="1:29" s="6" customFormat="1" x14ac:dyDescent="0.25">
      <c r="E12" s="7" t="s">
        <v>93</v>
      </c>
      <c r="F12" s="19"/>
      <c r="G12" s="21">
        <v>111.69</v>
      </c>
      <c r="H12" s="19"/>
      <c r="I12" s="21">
        <v>111.69</v>
      </c>
      <c r="J12" s="19"/>
      <c r="K12" s="21">
        <v>111.69</v>
      </c>
      <c r="L12" s="19"/>
      <c r="M12" s="21">
        <v>111.69</v>
      </c>
      <c r="N12" s="19"/>
      <c r="O12" s="21">
        <v>111.69</v>
      </c>
      <c r="P12" s="19"/>
      <c r="Q12" s="25">
        <v>111.69</v>
      </c>
      <c r="R12" s="19"/>
      <c r="S12" s="21">
        <v>111.69</v>
      </c>
      <c r="T12" s="19"/>
      <c r="U12" s="21">
        <v>111.69</v>
      </c>
      <c r="V12" s="19"/>
      <c r="W12" s="21">
        <v>111.69</v>
      </c>
      <c r="X12" s="19"/>
      <c r="Y12" s="21">
        <v>111.69</v>
      </c>
      <c r="Z12" s="19"/>
      <c r="AA12" s="21">
        <v>111.69</v>
      </c>
      <c r="AB12" s="19"/>
      <c r="AC12" s="21">
        <v>111.69</v>
      </c>
    </row>
    <row r="13" spans="1:29" s="6" customFormat="1" x14ac:dyDescent="0.25">
      <c r="E13" s="7" t="s">
        <v>26</v>
      </c>
      <c r="F13" s="19"/>
      <c r="G13" s="21">
        <v>94.72</v>
      </c>
      <c r="H13" s="19"/>
      <c r="I13" s="21">
        <v>94.72</v>
      </c>
      <c r="J13" s="19"/>
      <c r="K13" s="21">
        <v>94.72</v>
      </c>
      <c r="L13" s="19"/>
      <c r="M13" s="21">
        <v>95.84</v>
      </c>
      <c r="N13" s="19"/>
      <c r="O13" s="21">
        <v>95.81</v>
      </c>
      <c r="P13" s="19"/>
      <c r="Q13" s="25">
        <v>95.81</v>
      </c>
      <c r="R13" s="19"/>
      <c r="S13" s="21">
        <v>95.81</v>
      </c>
      <c r="T13" s="19"/>
      <c r="U13" s="21">
        <v>95.81</v>
      </c>
      <c r="V13" s="19"/>
      <c r="W13" s="21">
        <v>95.81</v>
      </c>
      <c r="X13" s="19"/>
      <c r="Y13" s="21">
        <v>95.81</v>
      </c>
      <c r="Z13" s="19"/>
      <c r="AA13" s="21">
        <v>95.81</v>
      </c>
      <c r="AB13" s="19"/>
      <c r="AC13" s="21">
        <v>95.81</v>
      </c>
    </row>
    <row r="14" spans="1:29" s="6" customFormat="1" x14ac:dyDescent="0.25">
      <c r="E14" s="7" t="s">
        <v>27</v>
      </c>
      <c r="F14" s="19"/>
      <c r="G14" s="21"/>
      <c r="H14" s="19"/>
      <c r="I14" s="21"/>
      <c r="J14" s="19"/>
      <c r="K14" s="21"/>
      <c r="L14" s="19"/>
      <c r="M14" s="21"/>
      <c r="N14" s="19"/>
      <c r="O14" s="21"/>
      <c r="P14" s="19"/>
      <c r="Q14" s="21"/>
      <c r="R14" s="19"/>
      <c r="S14" s="21"/>
      <c r="T14" s="19"/>
      <c r="U14" s="21"/>
      <c r="V14" s="19"/>
      <c r="W14" s="21"/>
      <c r="X14" s="19"/>
      <c r="Y14" s="21"/>
      <c r="Z14" s="19"/>
      <c r="AA14" s="21"/>
      <c r="AB14" s="19"/>
      <c r="AC14" s="21"/>
    </row>
    <row r="15" spans="1:29" s="6" customFormat="1" x14ac:dyDescent="0.25">
      <c r="E15" s="7" t="s">
        <v>29</v>
      </c>
      <c r="F15" s="19">
        <v>3284.24</v>
      </c>
      <c r="G15" s="21"/>
      <c r="H15" s="19">
        <v>3284.24</v>
      </c>
      <c r="I15" s="21"/>
      <c r="J15" s="19">
        <v>3284.24</v>
      </c>
      <c r="K15" s="21"/>
      <c r="L15" s="19">
        <v>3284.24</v>
      </c>
      <c r="M15" s="21"/>
      <c r="N15" s="19">
        <v>3284.24</v>
      </c>
      <c r="O15" s="21"/>
      <c r="P15" s="19">
        <v>3284.24</v>
      </c>
      <c r="Q15" s="21"/>
      <c r="R15" s="19">
        <v>3284.24</v>
      </c>
      <c r="S15" s="21"/>
      <c r="T15" s="19">
        <v>3284.24</v>
      </c>
      <c r="U15" s="21"/>
      <c r="V15" s="19">
        <v>3284.24</v>
      </c>
      <c r="W15" s="21"/>
      <c r="X15" s="19">
        <v>3284.24</v>
      </c>
      <c r="Y15" s="21"/>
      <c r="Z15" s="19">
        <v>3284.24</v>
      </c>
      <c r="AA15" s="21"/>
      <c r="AB15" s="19">
        <v>3284.24</v>
      </c>
      <c r="AC15" s="21"/>
    </row>
    <row r="16" spans="1:29" s="6" customFormat="1" x14ac:dyDescent="0.25">
      <c r="E16" s="7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/>
      <c r="X16" s="19"/>
      <c r="Y16" s="21"/>
      <c r="Z16" s="19"/>
      <c r="AA16" s="21"/>
      <c r="AB16" s="19"/>
      <c r="AC16" s="21"/>
    </row>
    <row r="17" spans="5:29" s="6" customFormat="1" x14ac:dyDescent="0.25">
      <c r="E17" s="7" t="s">
        <v>38</v>
      </c>
      <c r="F17" s="19"/>
      <c r="G17" s="21">
        <v>151</v>
      </c>
      <c r="H17" s="19"/>
      <c r="I17" s="21">
        <v>151</v>
      </c>
      <c r="J17" s="19"/>
      <c r="K17" s="21">
        <v>151</v>
      </c>
      <c r="L17" s="19"/>
      <c r="M17" s="21">
        <v>151</v>
      </c>
      <c r="N17" s="19"/>
      <c r="O17" s="21">
        <v>151</v>
      </c>
      <c r="P17" s="19"/>
      <c r="Q17" s="21">
        <v>151</v>
      </c>
      <c r="R17" s="19"/>
      <c r="S17" s="21">
        <v>151</v>
      </c>
      <c r="T17" s="19"/>
      <c r="U17" s="21">
        <v>151</v>
      </c>
      <c r="V17" s="19"/>
      <c r="W17" s="21">
        <v>151</v>
      </c>
      <c r="X17" s="19"/>
      <c r="Y17" s="21">
        <v>151</v>
      </c>
      <c r="Z17" s="19"/>
      <c r="AA17" s="21"/>
      <c r="AB17" s="19"/>
      <c r="AC17" s="21"/>
    </row>
    <row r="18" spans="5:29" s="6" customFormat="1" x14ac:dyDescent="0.25">
      <c r="E18" s="7" t="s">
        <v>39</v>
      </c>
      <c r="F18" s="19"/>
      <c r="G18" s="21">
        <v>349</v>
      </c>
      <c r="H18" s="19"/>
      <c r="I18" s="21">
        <v>349</v>
      </c>
      <c r="J18" s="19"/>
      <c r="K18" s="21">
        <v>349</v>
      </c>
      <c r="L18" s="19"/>
      <c r="M18" s="21">
        <v>349</v>
      </c>
      <c r="N18" s="19"/>
      <c r="O18" s="21">
        <v>349</v>
      </c>
      <c r="P18" s="19"/>
      <c r="Q18" s="21">
        <v>349</v>
      </c>
      <c r="R18" s="19"/>
      <c r="S18" s="21">
        <v>349</v>
      </c>
      <c r="T18" s="19"/>
      <c r="U18" s="21">
        <v>349</v>
      </c>
      <c r="V18" s="19"/>
      <c r="W18" s="21">
        <v>349</v>
      </c>
      <c r="X18" s="19"/>
      <c r="Y18" s="21">
        <v>349</v>
      </c>
      <c r="Z18" s="19"/>
      <c r="AA18" s="21">
        <v>349</v>
      </c>
      <c r="AB18" s="19"/>
      <c r="AC18" s="21">
        <v>349</v>
      </c>
    </row>
    <row r="19" spans="5:29" s="6" customFormat="1" x14ac:dyDescent="0.25">
      <c r="E19" s="7"/>
      <c r="F19" s="19"/>
      <c r="G19" s="21"/>
      <c r="H19" s="19"/>
      <c r="I19" s="21"/>
      <c r="J19" s="19"/>
      <c r="K19" s="21"/>
      <c r="L19" s="19"/>
      <c r="M19" s="21"/>
      <c r="N19" s="19"/>
      <c r="O19" s="21"/>
      <c r="P19" s="19"/>
      <c r="Q19" s="21"/>
      <c r="R19" s="19"/>
      <c r="S19" s="21"/>
      <c r="T19" s="19"/>
      <c r="U19" s="21"/>
      <c r="V19" s="19"/>
      <c r="W19" s="21"/>
      <c r="X19" s="19"/>
      <c r="Y19" s="21"/>
      <c r="Z19" s="19"/>
      <c r="AA19" s="21"/>
      <c r="AB19" s="19"/>
      <c r="AC19" s="21"/>
    </row>
    <row r="20" spans="5:29" s="6" customFormat="1" x14ac:dyDescent="0.25">
      <c r="E20" s="7" t="s">
        <v>54</v>
      </c>
      <c r="F20" s="19"/>
      <c r="G20" s="21">
        <v>180</v>
      </c>
      <c r="H20" s="19"/>
      <c r="I20" s="21">
        <v>180</v>
      </c>
      <c r="J20" s="19"/>
      <c r="K20" s="21">
        <v>180</v>
      </c>
      <c r="L20" s="19"/>
      <c r="M20" s="21">
        <v>180</v>
      </c>
      <c r="N20" s="19"/>
      <c r="O20" s="21">
        <v>180</v>
      </c>
      <c r="P20" s="19"/>
      <c r="Q20" s="25">
        <v>180</v>
      </c>
      <c r="R20" s="19"/>
      <c r="S20" s="21">
        <v>180</v>
      </c>
      <c r="T20" s="19"/>
      <c r="U20" s="21">
        <v>180</v>
      </c>
      <c r="V20" s="19"/>
      <c r="W20" s="21">
        <v>180</v>
      </c>
      <c r="X20" s="19"/>
      <c r="Y20" s="21">
        <v>180</v>
      </c>
      <c r="Z20" s="19"/>
      <c r="AA20" s="21">
        <v>180</v>
      </c>
      <c r="AB20" s="19"/>
      <c r="AC20" s="21">
        <v>180</v>
      </c>
    </row>
    <row r="21" spans="5:29" s="6" customFormat="1" x14ac:dyDescent="0.25">
      <c r="E21" s="7"/>
      <c r="F21" s="19"/>
      <c r="G21" s="21"/>
      <c r="H21" s="19"/>
      <c r="I21" s="21"/>
      <c r="J21" s="19"/>
      <c r="K21" s="21"/>
      <c r="L21" s="19"/>
      <c r="M21" s="21"/>
      <c r="N21" s="19"/>
      <c r="O21" s="21"/>
      <c r="P21" s="19"/>
      <c r="Q21" s="21"/>
      <c r="R21" s="19"/>
      <c r="S21" s="21"/>
      <c r="T21" s="19"/>
      <c r="U21" s="21"/>
      <c r="V21" s="19"/>
      <c r="W21" s="21"/>
      <c r="X21" s="19"/>
      <c r="Y21" s="21"/>
      <c r="Z21" s="19"/>
      <c r="AA21" s="21"/>
      <c r="AB21" s="19"/>
      <c r="AC21" s="21"/>
    </row>
    <row r="22" spans="5:29" s="6" customFormat="1" x14ac:dyDescent="0.25">
      <c r="E22" s="7" t="s">
        <v>55</v>
      </c>
      <c r="F22" s="19"/>
      <c r="G22" s="21">
        <v>8</v>
      </c>
      <c r="H22" s="19"/>
      <c r="I22" s="21">
        <v>8</v>
      </c>
      <c r="J22" s="19"/>
      <c r="K22" s="21">
        <v>8</v>
      </c>
      <c r="L22" s="19"/>
      <c r="M22" s="21">
        <v>8</v>
      </c>
      <c r="N22" s="19"/>
      <c r="O22" s="21">
        <v>8</v>
      </c>
      <c r="P22" s="19"/>
      <c r="Q22" s="21">
        <v>8</v>
      </c>
      <c r="R22" s="19"/>
      <c r="S22" s="21">
        <v>8</v>
      </c>
      <c r="T22" s="19"/>
      <c r="U22" s="21">
        <v>8</v>
      </c>
      <c r="V22" s="19"/>
      <c r="W22" s="21">
        <v>8</v>
      </c>
      <c r="X22" s="19"/>
      <c r="Y22" s="21">
        <v>8</v>
      </c>
      <c r="Z22" s="19"/>
      <c r="AA22" s="21">
        <v>8</v>
      </c>
      <c r="AB22" s="19"/>
      <c r="AC22" s="21">
        <v>8</v>
      </c>
    </row>
    <row r="23" spans="5:29" s="6" customFormat="1" x14ac:dyDescent="0.25">
      <c r="E23" s="7" t="s">
        <v>56</v>
      </c>
      <c r="F23" s="19"/>
      <c r="G23" s="21">
        <v>12</v>
      </c>
      <c r="H23" s="19"/>
      <c r="I23" s="21">
        <v>12</v>
      </c>
      <c r="J23" s="19"/>
      <c r="K23" s="21">
        <v>12</v>
      </c>
      <c r="L23" s="19"/>
      <c r="M23" s="21">
        <v>12</v>
      </c>
      <c r="N23" s="19"/>
      <c r="O23" s="21">
        <v>12</v>
      </c>
      <c r="P23" s="19"/>
      <c r="Q23" s="25">
        <v>12</v>
      </c>
      <c r="R23" s="19"/>
      <c r="S23" s="21">
        <v>12</v>
      </c>
      <c r="T23" s="19"/>
      <c r="U23" s="21">
        <v>12</v>
      </c>
      <c r="V23" s="19"/>
      <c r="W23" s="21">
        <v>12</v>
      </c>
      <c r="X23" s="19"/>
      <c r="Y23" s="21">
        <v>12</v>
      </c>
      <c r="Z23" s="19"/>
      <c r="AA23" s="21">
        <v>12</v>
      </c>
      <c r="AB23" s="19"/>
      <c r="AC23" s="21">
        <v>12</v>
      </c>
    </row>
    <row r="24" spans="5:29" s="6" customFormat="1" x14ac:dyDescent="0.25">
      <c r="E24" s="7" t="s">
        <v>62</v>
      </c>
      <c r="F24" s="19"/>
      <c r="G24" s="21">
        <v>5.9</v>
      </c>
      <c r="H24" s="19"/>
      <c r="I24" s="21">
        <v>5.9</v>
      </c>
      <c r="J24" s="19"/>
      <c r="K24" s="21">
        <v>5.9</v>
      </c>
      <c r="L24" s="19"/>
      <c r="M24" s="21">
        <v>5.9</v>
      </c>
      <c r="N24" s="19"/>
      <c r="O24" s="21">
        <v>5.9</v>
      </c>
      <c r="P24" s="19"/>
      <c r="Q24" s="25">
        <v>6.3</v>
      </c>
      <c r="R24" s="19"/>
      <c r="S24" s="21">
        <v>5.9</v>
      </c>
      <c r="T24" s="19"/>
      <c r="U24" s="21">
        <v>5.9</v>
      </c>
      <c r="V24" s="19"/>
      <c r="W24" s="21">
        <v>5.9</v>
      </c>
      <c r="X24" s="19"/>
      <c r="Y24" s="21">
        <v>5.9</v>
      </c>
      <c r="Z24" s="19"/>
      <c r="AA24" s="21">
        <v>5.9</v>
      </c>
      <c r="AB24" s="19"/>
      <c r="AC24" s="21">
        <v>5.9</v>
      </c>
    </row>
    <row r="25" spans="5:29" s="6" customFormat="1" x14ac:dyDescent="0.25">
      <c r="E25" s="7" t="s">
        <v>20</v>
      </c>
      <c r="F25" s="19"/>
      <c r="G25" s="21">
        <v>20</v>
      </c>
      <c r="H25" s="19"/>
      <c r="I25" s="21">
        <v>20</v>
      </c>
      <c r="J25" s="19"/>
      <c r="K25" s="21">
        <v>20</v>
      </c>
      <c r="L25" s="19"/>
      <c r="M25" s="21">
        <v>20</v>
      </c>
      <c r="N25" s="19"/>
      <c r="O25" s="21">
        <v>20</v>
      </c>
      <c r="P25" s="19"/>
      <c r="Q25" s="25">
        <v>20</v>
      </c>
      <c r="R25" s="19"/>
      <c r="S25" s="21">
        <v>20</v>
      </c>
      <c r="T25" s="19"/>
      <c r="U25" s="21">
        <v>20</v>
      </c>
      <c r="V25" s="19"/>
      <c r="W25" s="21">
        <v>20</v>
      </c>
      <c r="X25" s="19"/>
      <c r="Y25" s="21">
        <v>20</v>
      </c>
      <c r="Z25" s="19"/>
      <c r="AA25" s="21">
        <v>20</v>
      </c>
      <c r="AB25" s="19"/>
      <c r="AC25" s="21">
        <v>20</v>
      </c>
    </row>
    <row r="26" spans="5:29" s="6" customFormat="1" x14ac:dyDescent="0.25">
      <c r="E26" s="7" t="s">
        <v>21</v>
      </c>
      <c r="F26" s="19">
        <v>20</v>
      </c>
      <c r="G26" s="21"/>
      <c r="H26" s="19">
        <v>20</v>
      </c>
      <c r="I26" s="21"/>
      <c r="J26" s="19">
        <v>20</v>
      </c>
      <c r="K26" s="21"/>
      <c r="L26" s="19">
        <v>20</v>
      </c>
      <c r="M26" s="21"/>
      <c r="N26" s="19">
        <v>20</v>
      </c>
      <c r="O26" s="21"/>
      <c r="P26" s="19">
        <v>20</v>
      </c>
      <c r="Q26" s="21"/>
      <c r="R26" s="19">
        <v>20</v>
      </c>
      <c r="S26" s="21"/>
      <c r="T26" s="19">
        <v>20</v>
      </c>
      <c r="U26" s="21"/>
      <c r="V26" s="19">
        <v>20</v>
      </c>
      <c r="W26" s="21"/>
      <c r="X26" s="19">
        <v>20</v>
      </c>
      <c r="Y26" s="21"/>
      <c r="Z26" s="19">
        <v>20</v>
      </c>
      <c r="AA26" s="21"/>
      <c r="AB26" s="19">
        <v>20</v>
      </c>
      <c r="AC26" s="21"/>
    </row>
    <row r="27" spans="5:29" s="6" customFormat="1" x14ac:dyDescent="0.25">
      <c r="E27" s="7"/>
      <c r="F27" s="19"/>
      <c r="G27" s="21"/>
      <c r="H27" s="19"/>
      <c r="I27" s="21"/>
      <c r="J27" s="19"/>
      <c r="K27" s="21"/>
      <c r="L27" s="19"/>
      <c r="M27" s="21"/>
      <c r="N27" s="19"/>
      <c r="O27" s="21"/>
      <c r="P27" s="19"/>
      <c r="Q27" s="21"/>
      <c r="R27" s="19"/>
      <c r="S27" s="21"/>
      <c r="T27" s="19"/>
      <c r="U27" s="21"/>
      <c r="V27" s="19"/>
      <c r="W27" s="21"/>
      <c r="X27" s="19"/>
      <c r="Y27" s="21"/>
      <c r="Z27" s="19"/>
      <c r="AA27" s="21"/>
      <c r="AB27" s="19"/>
      <c r="AC27" s="21"/>
    </row>
    <row r="28" spans="5:29" s="6" customFormat="1" x14ac:dyDescent="0.25">
      <c r="E28" s="7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19"/>
      <c r="W28" s="21"/>
      <c r="X28" s="19"/>
      <c r="Y28" s="21"/>
      <c r="Z28" s="19"/>
      <c r="AA28" s="21"/>
      <c r="AB28" s="19"/>
      <c r="AC28" s="21"/>
    </row>
    <row r="29" spans="5:29" s="6" customFormat="1" x14ac:dyDescent="0.25">
      <c r="E29" s="7" t="s">
        <v>24</v>
      </c>
      <c r="F29" s="19"/>
      <c r="G29" s="21">
        <v>39.99</v>
      </c>
      <c r="H29" s="19"/>
      <c r="I29" s="21">
        <v>39.99</v>
      </c>
      <c r="J29" s="19"/>
      <c r="K29" s="21">
        <v>39.99</v>
      </c>
      <c r="L29" s="19"/>
      <c r="M29" s="21">
        <v>39.99</v>
      </c>
      <c r="N29" s="19"/>
      <c r="O29" s="21">
        <v>39.99</v>
      </c>
      <c r="P29" s="19"/>
      <c r="Q29" s="21">
        <v>39.99</v>
      </c>
      <c r="R29" s="19"/>
      <c r="S29" s="21">
        <v>39.99</v>
      </c>
      <c r="T29" s="19"/>
      <c r="U29" s="21">
        <v>39.99</v>
      </c>
      <c r="V29" s="19"/>
      <c r="W29" s="21">
        <v>39.99</v>
      </c>
      <c r="X29" s="19"/>
      <c r="Y29" s="21">
        <v>39.99</v>
      </c>
      <c r="Z29" s="19"/>
      <c r="AA29" s="21">
        <v>39.99</v>
      </c>
      <c r="AB29" s="19"/>
      <c r="AC29" s="21">
        <v>39.99</v>
      </c>
    </row>
    <row r="30" spans="5:29" s="6" customFormat="1" x14ac:dyDescent="0.25">
      <c r="E30" s="7" t="s">
        <v>91</v>
      </c>
      <c r="F30" s="19">
        <v>39.99</v>
      </c>
      <c r="G30" s="21"/>
      <c r="H30" s="19">
        <v>39.99</v>
      </c>
      <c r="I30" s="21"/>
      <c r="J30" s="19">
        <v>39.99</v>
      </c>
      <c r="K30" s="21"/>
      <c r="L30" s="19">
        <v>39.99</v>
      </c>
      <c r="M30" s="21"/>
      <c r="N30" s="19">
        <v>39.99</v>
      </c>
      <c r="O30" s="21"/>
      <c r="P30" s="19">
        <v>39.99</v>
      </c>
      <c r="Q30" s="21"/>
      <c r="R30" s="19">
        <v>39.99</v>
      </c>
      <c r="S30" s="21"/>
      <c r="T30" s="19">
        <v>39.99</v>
      </c>
      <c r="U30" s="21"/>
      <c r="V30" s="19">
        <v>39.99</v>
      </c>
      <c r="W30" s="21"/>
      <c r="X30" s="19">
        <v>39.99</v>
      </c>
      <c r="Y30" s="21"/>
      <c r="Z30" s="19">
        <v>39.99</v>
      </c>
      <c r="AA30" s="21"/>
      <c r="AB30" s="19">
        <v>39.99</v>
      </c>
      <c r="AC30" s="21"/>
    </row>
    <row r="31" spans="5:29" s="6" customFormat="1" x14ac:dyDescent="0.25">
      <c r="E31" s="7" t="s">
        <v>63</v>
      </c>
      <c r="F31" s="19"/>
      <c r="G31" s="21">
        <v>20</v>
      </c>
      <c r="H31" s="19"/>
      <c r="I31" s="21">
        <v>20</v>
      </c>
      <c r="J31" s="19"/>
      <c r="K31" s="21">
        <v>20</v>
      </c>
      <c r="L31" s="19"/>
      <c r="M31" s="21">
        <v>20</v>
      </c>
      <c r="N31" s="19"/>
      <c r="O31" s="21">
        <v>20</v>
      </c>
      <c r="P31" s="19"/>
      <c r="Q31" s="21">
        <v>20</v>
      </c>
      <c r="R31" s="19"/>
      <c r="S31" s="21">
        <v>20</v>
      </c>
      <c r="T31" s="19"/>
      <c r="U31" s="21">
        <v>20</v>
      </c>
      <c r="V31" s="19"/>
      <c r="W31" s="21">
        <v>20</v>
      </c>
      <c r="X31" s="19"/>
      <c r="Y31" s="21">
        <v>20</v>
      </c>
      <c r="Z31" s="19"/>
      <c r="AA31" s="21">
        <v>20</v>
      </c>
      <c r="AB31" s="19"/>
      <c r="AC31" s="21">
        <v>20</v>
      </c>
    </row>
    <row r="32" spans="5:29" s="6" customFormat="1" x14ac:dyDescent="0.25">
      <c r="E32" s="7" t="s">
        <v>90</v>
      </c>
      <c r="F32" s="19"/>
      <c r="G32" s="21">
        <v>50</v>
      </c>
      <c r="H32" s="19"/>
      <c r="I32" s="21">
        <v>50</v>
      </c>
      <c r="J32" s="19"/>
      <c r="K32" s="21">
        <v>50</v>
      </c>
      <c r="L32" s="19"/>
      <c r="M32" s="21">
        <v>50</v>
      </c>
      <c r="N32" s="19"/>
      <c r="O32" s="21">
        <v>50</v>
      </c>
      <c r="P32" s="19"/>
      <c r="Q32" s="21">
        <v>50</v>
      </c>
      <c r="R32" s="19"/>
      <c r="S32" s="21">
        <v>50</v>
      </c>
      <c r="T32" s="19"/>
      <c r="U32" s="21">
        <v>50</v>
      </c>
      <c r="V32" s="19"/>
      <c r="W32" s="21">
        <v>50</v>
      </c>
      <c r="X32" s="19"/>
      <c r="Y32" s="21">
        <v>50</v>
      </c>
      <c r="Z32" s="19"/>
      <c r="AA32" s="21">
        <v>50</v>
      </c>
      <c r="AB32" s="19"/>
      <c r="AC32" s="21">
        <v>50</v>
      </c>
    </row>
    <row r="33" spans="1:29" s="6" customFormat="1" x14ac:dyDescent="0.25">
      <c r="E33" s="7"/>
      <c r="F33" s="19"/>
      <c r="G33" s="21"/>
      <c r="H33" s="19"/>
      <c r="I33" s="21"/>
      <c r="J33" s="19"/>
      <c r="K33" s="21"/>
      <c r="L33" s="19"/>
      <c r="M33" s="21"/>
      <c r="N33" s="19"/>
      <c r="O33" s="21"/>
      <c r="P33" s="19"/>
      <c r="Q33" s="21"/>
      <c r="R33" s="19"/>
      <c r="S33" s="21"/>
      <c r="T33" s="19"/>
      <c r="U33" s="21"/>
      <c r="V33" s="19"/>
      <c r="W33" s="21"/>
      <c r="X33" s="19"/>
      <c r="Y33" s="21"/>
      <c r="Z33" s="19"/>
      <c r="AA33" s="21"/>
      <c r="AB33" s="19"/>
      <c r="AC33" s="21"/>
    </row>
    <row r="34" spans="1:29" s="6" customFormat="1" x14ac:dyDescent="0.25">
      <c r="E34" s="7" t="s">
        <v>28</v>
      </c>
      <c r="F34" s="19"/>
      <c r="G34" s="21">
        <v>1650</v>
      </c>
      <c r="H34" s="19"/>
      <c r="I34" s="21">
        <v>1860</v>
      </c>
      <c r="J34" s="19"/>
      <c r="K34" s="21">
        <v>1860</v>
      </c>
      <c r="L34" s="19"/>
      <c r="M34" s="21">
        <v>1860</v>
      </c>
      <c r="N34" s="19"/>
      <c r="O34" s="21">
        <v>1860</v>
      </c>
      <c r="P34" s="19"/>
      <c r="Q34" s="21">
        <v>1860</v>
      </c>
      <c r="R34" s="19"/>
      <c r="S34" s="21">
        <v>1860</v>
      </c>
      <c r="T34" s="19"/>
      <c r="U34" s="21">
        <v>1860</v>
      </c>
      <c r="V34" s="19"/>
      <c r="W34" s="21">
        <v>1860</v>
      </c>
      <c r="X34" s="19"/>
      <c r="Y34" s="21">
        <v>1860</v>
      </c>
      <c r="Z34" s="19"/>
      <c r="AA34" s="21">
        <v>1860</v>
      </c>
      <c r="AB34" s="19"/>
      <c r="AC34" s="21">
        <v>1860</v>
      </c>
    </row>
    <row r="35" spans="1:29" s="6" customFormat="1" x14ac:dyDescent="0.25">
      <c r="E35" s="10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19"/>
      <c r="W35" s="21"/>
      <c r="X35" s="19"/>
      <c r="Y35" s="21"/>
      <c r="Z35" s="19"/>
      <c r="AA35" s="21"/>
      <c r="AB35" s="19"/>
      <c r="AC35" s="21"/>
    </row>
    <row r="36" spans="1:29" ht="15.75" thickBot="1" x14ac:dyDescent="0.3">
      <c r="E36" s="11"/>
      <c r="F36" s="20"/>
      <c r="G36" s="22"/>
      <c r="H36" s="20"/>
      <c r="I36" s="22"/>
      <c r="J36" s="20"/>
      <c r="K36" s="22"/>
      <c r="L36" s="20"/>
      <c r="M36" s="22"/>
      <c r="N36" s="20"/>
      <c r="O36" s="22"/>
      <c r="P36" s="20"/>
      <c r="Q36" s="22"/>
      <c r="R36" s="20"/>
      <c r="S36" s="22"/>
      <c r="T36" s="20"/>
      <c r="U36" s="22"/>
      <c r="V36" s="20"/>
      <c r="W36" s="22"/>
      <c r="X36" s="20"/>
      <c r="Y36" s="22"/>
      <c r="Z36" s="20"/>
      <c r="AA36" s="22"/>
      <c r="AB36" s="20"/>
      <c r="AC36" s="22"/>
    </row>
    <row r="37" spans="1:29" x14ac:dyDescent="0.25">
      <c r="E37" t="s">
        <v>82</v>
      </c>
      <c r="G37">
        <f>G34/(F6-(G6-G34))</f>
        <v>0.78784145764994096</v>
      </c>
      <c r="I37">
        <f>I34/(H6-(I6-I34))</f>
        <v>0.88811218862356978</v>
      </c>
      <c r="K37">
        <f>K34/(J6-(K6-K34))</f>
        <v>0.88811218862356978</v>
      </c>
      <c r="M37">
        <f>M34/(L6-(M6-M34))</f>
        <v>0.88858738492554501</v>
      </c>
      <c r="O37">
        <f>O34/(N6-(O6-O34))</f>
        <v>0.88857464982515189</v>
      </c>
      <c r="Q37">
        <f>Q34/(P6-(Q6-Q34))</f>
        <v>0.93510097582311547</v>
      </c>
      <c r="S37">
        <f>S34/(R6-(S6-S34))</f>
        <v>0.93491296764497489</v>
      </c>
      <c r="U37">
        <f>U34/(T6-(U6-U34))</f>
        <v>0.93491296764497489</v>
      </c>
      <c r="W37">
        <f>W34/(V6-(W6-W34))</f>
        <v>0.93491296764497489</v>
      </c>
      <c r="Y37">
        <f>Y34/(X6-(Y6-Y34))</f>
        <v>0.93491296764497489</v>
      </c>
      <c r="AA37">
        <f>AA34/(Z6-(AA6-AA34))</f>
        <v>0.86895991104840531</v>
      </c>
      <c r="AC37">
        <f>AC34/(AB6-(AC6-AC34))</f>
        <v>0.86895991104840531</v>
      </c>
    </row>
    <row r="38" spans="1:29" x14ac:dyDescent="0.25">
      <c r="E38" t="s">
        <v>83</v>
      </c>
      <c r="G38">
        <f>G34/F15*100</f>
        <v>50.239933744184349</v>
      </c>
      <c r="I38">
        <f>I34/H15*100</f>
        <v>56.634107129807809</v>
      </c>
      <c r="K38">
        <f>K34/J15*100</f>
        <v>56.634107129807809</v>
      </c>
      <c r="M38">
        <f>M34/L15*100</f>
        <v>56.634107129807809</v>
      </c>
      <c r="O38">
        <f>O34/N15*100</f>
        <v>56.634107129807809</v>
      </c>
      <c r="Q38">
        <f>Q34/P15*100</f>
        <v>56.634107129807809</v>
      </c>
      <c r="S38">
        <f>S34/R15*100</f>
        <v>56.634107129807809</v>
      </c>
      <c r="U38">
        <f>U34/T15*100</f>
        <v>56.634107129807809</v>
      </c>
      <c r="W38">
        <f>W34/V15*100</f>
        <v>56.634107129807809</v>
      </c>
      <c r="Y38">
        <f>Y34/X15*100</f>
        <v>56.634107129807809</v>
      </c>
      <c r="AA38">
        <f>AA34/Z15*100</f>
        <v>56.634107129807809</v>
      </c>
      <c r="AC38">
        <f>AC34/AB15*100</f>
        <v>56.634107129807809</v>
      </c>
    </row>
    <row r="40" spans="1:29" x14ac:dyDescent="0.25">
      <c r="A40" t="s">
        <v>64</v>
      </c>
      <c r="B40" t="s">
        <v>65</v>
      </c>
      <c r="C40" t="s">
        <v>66</v>
      </c>
      <c r="D40" t="s">
        <v>67</v>
      </c>
      <c r="E40">
        <v>0</v>
      </c>
    </row>
    <row r="41" spans="1:29" x14ac:dyDescent="0.25">
      <c r="D41" s="23"/>
      <c r="E41">
        <f>E40+B41</f>
        <v>0</v>
      </c>
    </row>
    <row r="42" spans="1:29" x14ac:dyDescent="0.25">
      <c r="D42" s="23"/>
      <c r="E42">
        <f t="shared" ref="E42:E105" si="1">E41+B42</f>
        <v>0</v>
      </c>
    </row>
    <row r="43" spans="1:29" x14ac:dyDescent="0.25">
      <c r="D43" s="23"/>
      <c r="E43">
        <f t="shared" si="1"/>
        <v>0</v>
      </c>
    </row>
    <row r="44" spans="1:29" x14ac:dyDescent="0.25">
      <c r="D44" s="23"/>
      <c r="E44">
        <f t="shared" si="1"/>
        <v>0</v>
      </c>
    </row>
    <row r="45" spans="1:29" x14ac:dyDescent="0.25">
      <c r="D45" s="23"/>
      <c r="E45">
        <f t="shared" si="1"/>
        <v>0</v>
      </c>
    </row>
    <row r="46" spans="1:29" x14ac:dyDescent="0.25">
      <c r="D46" s="23"/>
      <c r="E46">
        <f t="shared" si="1"/>
        <v>0</v>
      </c>
    </row>
    <row r="47" spans="1:29" x14ac:dyDescent="0.25">
      <c r="D47" s="23"/>
      <c r="E47">
        <f t="shared" si="1"/>
        <v>0</v>
      </c>
    </row>
    <row r="48" spans="1:29" x14ac:dyDescent="0.25">
      <c r="D48" s="23"/>
      <c r="E48">
        <f t="shared" si="1"/>
        <v>0</v>
      </c>
    </row>
    <row r="49" spans="4:5" x14ac:dyDescent="0.25">
      <c r="D49" s="23"/>
      <c r="E49">
        <f t="shared" si="1"/>
        <v>0</v>
      </c>
    </row>
    <row r="50" spans="4:5" x14ac:dyDescent="0.25">
      <c r="D50" s="23"/>
      <c r="E50">
        <f t="shared" si="1"/>
        <v>0</v>
      </c>
    </row>
    <row r="51" spans="4:5" x14ac:dyDescent="0.25">
      <c r="D51" s="23"/>
      <c r="E51">
        <f t="shared" si="1"/>
        <v>0</v>
      </c>
    </row>
    <row r="52" spans="4:5" x14ac:dyDescent="0.25">
      <c r="D52" s="23"/>
      <c r="E52">
        <f t="shared" si="1"/>
        <v>0</v>
      </c>
    </row>
    <row r="53" spans="4:5" x14ac:dyDescent="0.25">
      <c r="D53" s="23"/>
      <c r="E53">
        <f t="shared" si="1"/>
        <v>0</v>
      </c>
    </row>
    <row r="54" spans="4:5" x14ac:dyDescent="0.25">
      <c r="D54" s="23"/>
      <c r="E54">
        <f t="shared" si="1"/>
        <v>0</v>
      </c>
    </row>
    <row r="55" spans="4:5" x14ac:dyDescent="0.25">
      <c r="D55" s="23"/>
      <c r="E55">
        <f t="shared" si="1"/>
        <v>0</v>
      </c>
    </row>
    <row r="56" spans="4:5" x14ac:dyDescent="0.25">
      <c r="D56" s="23"/>
      <c r="E56">
        <f t="shared" si="1"/>
        <v>0</v>
      </c>
    </row>
    <row r="57" spans="4:5" x14ac:dyDescent="0.25">
      <c r="D57" s="23"/>
      <c r="E57">
        <f t="shared" si="1"/>
        <v>0</v>
      </c>
    </row>
    <row r="58" spans="4:5" x14ac:dyDescent="0.25">
      <c r="D58" s="23"/>
      <c r="E58">
        <f t="shared" si="1"/>
        <v>0</v>
      </c>
    </row>
    <row r="59" spans="4:5" x14ac:dyDescent="0.25">
      <c r="D59" s="23"/>
      <c r="E59">
        <f t="shared" si="1"/>
        <v>0</v>
      </c>
    </row>
    <row r="60" spans="4:5" x14ac:dyDescent="0.25">
      <c r="D60" s="23"/>
      <c r="E60">
        <f t="shared" si="1"/>
        <v>0</v>
      </c>
    </row>
    <row r="61" spans="4:5" x14ac:dyDescent="0.25">
      <c r="D61" s="23"/>
      <c r="E61">
        <f t="shared" si="1"/>
        <v>0</v>
      </c>
    </row>
    <row r="62" spans="4:5" x14ac:dyDescent="0.25">
      <c r="D62" s="23"/>
      <c r="E62">
        <f t="shared" si="1"/>
        <v>0</v>
      </c>
    </row>
    <row r="63" spans="4:5" x14ac:dyDescent="0.25">
      <c r="D63" s="23"/>
      <c r="E63">
        <f t="shared" si="1"/>
        <v>0</v>
      </c>
    </row>
    <row r="64" spans="4:5" x14ac:dyDescent="0.25">
      <c r="D64" s="23"/>
      <c r="E64">
        <f t="shared" si="1"/>
        <v>0</v>
      </c>
    </row>
    <row r="65" spans="4:5" x14ac:dyDescent="0.25">
      <c r="D65" s="23"/>
      <c r="E65">
        <f t="shared" si="1"/>
        <v>0</v>
      </c>
    </row>
    <row r="66" spans="4:5" x14ac:dyDescent="0.25">
      <c r="D66" s="23"/>
      <c r="E66">
        <f t="shared" si="1"/>
        <v>0</v>
      </c>
    </row>
    <row r="67" spans="4:5" x14ac:dyDescent="0.25">
      <c r="D67" s="23"/>
      <c r="E67">
        <f t="shared" si="1"/>
        <v>0</v>
      </c>
    </row>
    <row r="68" spans="4:5" x14ac:dyDescent="0.25">
      <c r="D68" s="23"/>
      <c r="E68">
        <f t="shared" si="1"/>
        <v>0</v>
      </c>
    </row>
    <row r="69" spans="4:5" x14ac:dyDescent="0.25">
      <c r="D69" s="23"/>
      <c r="E69">
        <f t="shared" si="1"/>
        <v>0</v>
      </c>
    </row>
    <row r="70" spans="4:5" x14ac:dyDescent="0.25">
      <c r="D70" s="23"/>
      <c r="E70">
        <f t="shared" si="1"/>
        <v>0</v>
      </c>
    </row>
    <row r="71" spans="4:5" x14ac:dyDescent="0.25">
      <c r="D71" s="23"/>
      <c r="E71">
        <f t="shared" si="1"/>
        <v>0</v>
      </c>
    </row>
    <row r="72" spans="4:5" x14ac:dyDescent="0.25">
      <c r="D72" s="23"/>
      <c r="E72">
        <f t="shared" si="1"/>
        <v>0</v>
      </c>
    </row>
    <row r="73" spans="4:5" x14ac:dyDescent="0.25">
      <c r="D73" s="23"/>
      <c r="E73">
        <f t="shared" si="1"/>
        <v>0</v>
      </c>
    </row>
    <row r="74" spans="4:5" x14ac:dyDescent="0.25">
      <c r="D74" s="23"/>
      <c r="E74">
        <f t="shared" si="1"/>
        <v>0</v>
      </c>
    </row>
    <row r="75" spans="4:5" x14ac:dyDescent="0.25">
      <c r="D75" s="23"/>
      <c r="E75">
        <f t="shared" si="1"/>
        <v>0</v>
      </c>
    </row>
    <row r="76" spans="4:5" x14ac:dyDescent="0.25">
      <c r="D76" s="23"/>
      <c r="E76">
        <f t="shared" si="1"/>
        <v>0</v>
      </c>
    </row>
    <row r="77" spans="4:5" x14ac:dyDescent="0.25">
      <c r="D77" s="23"/>
      <c r="E77">
        <f t="shared" si="1"/>
        <v>0</v>
      </c>
    </row>
    <row r="78" spans="4:5" x14ac:dyDescent="0.25">
      <c r="D78" s="23"/>
      <c r="E78">
        <f t="shared" si="1"/>
        <v>0</v>
      </c>
    </row>
    <row r="79" spans="4:5" x14ac:dyDescent="0.25">
      <c r="D79" s="23"/>
      <c r="E79">
        <f t="shared" si="1"/>
        <v>0</v>
      </c>
    </row>
    <row r="80" spans="4:5" x14ac:dyDescent="0.25">
      <c r="D80" s="23"/>
      <c r="E80">
        <f t="shared" si="1"/>
        <v>0</v>
      </c>
    </row>
    <row r="81" spans="1:5" x14ac:dyDescent="0.25">
      <c r="D81" s="23"/>
      <c r="E81">
        <f t="shared" si="1"/>
        <v>0</v>
      </c>
    </row>
    <row r="82" spans="1:5" x14ac:dyDescent="0.25">
      <c r="D82" s="23"/>
      <c r="E82">
        <f t="shared" si="1"/>
        <v>0</v>
      </c>
    </row>
    <row r="83" spans="1:5" x14ac:dyDescent="0.25">
      <c r="D83" s="23"/>
      <c r="E83">
        <f t="shared" si="1"/>
        <v>0</v>
      </c>
    </row>
    <row r="84" spans="1:5" x14ac:dyDescent="0.25">
      <c r="D84" s="23"/>
      <c r="E84">
        <f t="shared" si="1"/>
        <v>0</v>
      </c>
    </row>
    <row r="85" spans="1:5" x14ac:dyDescent="0.25">
      <c r="A85" t="s">
        <v>69</v>
      </c>
      <c r="B85">
        <v>111.69</v>
      </c>
      <c r="D85" s="23">
        <v>43073</v>
      </c>
      <c r="E85">
        <f t="shared" si="1"/>
        <v>111.69</v>
      </c>
    </row>
    <row r="86" spans="1:5" x14ac:dyDescent="0.25">
      <c r="A86" t="s">
        <v>68</v>
      </c>
      <c r="B86">
        <v>180</v>
      </c>
      <c r="D86" s="23">
        <v>43075</v>
      </c>
      <c r="E86">
        <f t="shared" si="1"/>
        <v>291.69</v>
      </c>
    </row>
    <row r="87" spans="1:5" x14ac:dyDescent="0.25">
      <c r="A87" t="s">
        <v>70</v>
      </c>
      <c r="B87">
        <v>191.44</v>
      </c>
      <c r="D87" s="23">
        <v>43076</v>
      </c>
      <c r="E87">
        <f t="shared" si="1"/>
        <v>483.13</v>
      </c>
    </row>
    <row r="88" spans="1:5" x14ac:dyDescent="0.25">
      <c r="A88" t="s">
        <v>71</v>
      </c>
      <c r="B88">
        <v>1206.96</v>
      </c>
      <c r="D88" s="23">
        <v>43076</v>
      </c>
      <c r="E88">
        <f t="shared" si="1"/>
        <v>1690.0900000000001</v>
      </c>
    </row>
    <row r="89" spans="1:5" x14ac:dyDescent="0.25">
      <c r="A89" t="s">
        <v>69</v>
      </c>
      <c r="B89">
        <v>111.69</v>
      </c>
      <c r="D89" s="23">
        <v>43104</v>
      </c>
      <c r="E89">
        <f t="shared" si="1"/>
        <v>1801.7800000000002</v>
      </c>
    </row>
    <row r="90" spans="1:5" x14ac:dyDescent="0.25">
      <c r="A90" t="s">
        <v>68</v>
      </c>
      <c r="B90">
        <v>180</v>
      </c>
      <c r="D90" s="23">
        <v>43106</v>
      </c>
      <c r="E90">
        <f t="shared" si="1"/>
        <v>1981.7800000000002</v>
      </c>
    </row>
    <row r="91" spans="1:5" x14ac:dyDescent="0.25">
      <c r="A91" t="s">
        <v>70</v>
      </c>
      <c r="B91">
        <v>191.44</v>
      </c>
      <c r="D91" s="23">
        <v>43107</v>
      </c>
      <c r="E91">
        <f t="shared" si="1"/>
        <v>2173.2200000000003</v>
      </c>
    </row>
    <row r="92" spans="1:5" x14ac:dyDescent="0.25">
      <c r="A92" t="s">
        <v>71</v>
      </c>
      <c r="B92">
        <v>1206.96</v>
      </c>
      <c r="D92" s="23">
        <v>43107</v>
      </c>
      <c r="E92">
        <f t="shared" si="1"/>
        <v>3380.1800000000003</v>
      </c>
    </row>
    <row r="93" spans="1:5" x14ac:dyDescent="0.25">
      <c r="A93" t="s">
        <v>69</v>
      </c>
      <c r="B93">
        <v>111.69</v>
      </c>
      <c r="D93" s="23">
        <v>43135</v>
      </c>
      <c r="E93">
        <f t="shared" si="1"/>
        <v>3491.8700000000003</v>
      </c>
    </row>
    <row r="94" spans="1:5" x14ac:dyDescent="0.25">
      <c r="A94" t="s">
        <v>68</v>
      </c>
      <c r="B94">
        <v>180</v>
      </c>
      <c r="D94" s="23">
        <v>43137</v>
      </c>
      <c r="E94">
        <f t="shared" si="1"/>
        <v>3671.8700000000003</v>
      </c>
    </row>
    <row r="95" spans="1:5" x14ac:dyDescent="0.25">
      <c r="A95" t="s">
        <v>70</v>
      </c>
      <c r="B95">
        <v>191.44</v>
      </c>
      <c r="D95" s="23">
        <v>43138</v>
      </c>
      <c r="E95">
        <f t="shared" si="1"/>
        <v>3863.3100000000004</v>
      </c>
    </row>
    <row r="96" spans="1:5" x14ac:dyDescent="0.25">
      <c r="A96" t="s">
        <v>71</v>
      </c>
      <c r="B96">
        <v>1206.96</v>
      </c>
      <c r="D96" s="23">
        <v>43138</v>
      </c>
      <c r="E96">
        <f t="shared" si="1"/>
        <v>5070.2700000000004</v>
      </c>
    </row>
    <row r="97" spans="1:5" x14ac:dyDescent="0.25">
      <c r="A97" t="s">
        <v>69</v>
      </c>
      <c r="B97">
        <v>111.69</v>
      </c>
      <c r="D97" s="23">
        <v>43163</v>
      </c>
      <c r="E97">
        <f t="shared" si="1"/>
        <v>5181.96</v>
      </c>
    </row>
    <row r="98" spans="1:5" x14ac:dyDescent="0.25">
      <c r="A98" t="s">
        <v>68</v>
      </c>
      <c r="B98">
        <v>180</v>
      </c>
      <c r="D98" s="23">
        <v>43165</v>
      </c>
      <c r="E98">
        <f t="shared" si="1"/>
        <v>5361.96</v>
      </c>
    </row>
    <row r="99" spans="1:5" x14ac:dyDescent="0.25">
      <c r="A99" t="s">
        <v>70</v>
      </c>
      <c r="B99">
        <v>191.44</v>
      </c>
      <c r="D99" s="23">
        <v>43166</v>
      </c>
      <c r="E99">
        <f t="shared" si="1"/>
        <v>5553.4</v>
      </c>
    </row>
    <row r="100" spans="1:5" x14ac:dyDescent="0.25">
      <c r="A100" t="s">
        <v>71</v>
      </c>
      <c r="B100">
        <v>1206.96</v>
      </c>
      <c r="D100" s="23">
        <v>43166</v>
      </c>
      <c r="E100">
        <f t="shared" si="1"/>
        <v>6760.36</v>
      </c>
    </row>
    <row r="101" spans="1:5" x14ac:dyDescent="0.25">
      <c r="A101" t="s">
        <v>69</v>
      </c>
      <c r="B101">
        <v>111.69</v>
      </c>
      <c r="D101" s="23">
        <v>43194</v>
      </c>
      <c r="E101">
        <f t="shared" si="1"/>
        <v>6872.0499999999993</v>
      </c>
    </row>
    <row r="102" spans="1:5" x14ac:dyDescent="0.25">
      <c r="A102" t="s">
        <v>68</v>
      </c>
      <c r="B102">
        <v>180</v>
      </c>
      <c r="D102" s="23">
        <v>43196</v>
      </c>
      <c r="E102">
        <f t="shared" si="1"/>
        <v>7052.0499999999993</v>
      </c>
    </row>
    <row r="103" spans="1:5" x14ac:dyDescent="0.25">
      <c r="A103" t="s">
        <v>70</v>
      </c>
      <c r="B103">
        <v>191.44</v>
      </c>
      <c r="D103" s="23">
        <v>43197</v>
      </c>
      <c r="E103">
        <f t="shared" si="1"/>
        <v>7243.4899999999989</v>
      </c>
    </row>
    <row r="104" spans="1:5" x14ac:dyDescent="0.25">
      <c r="A104" t="s">
        <v>71</v>
      </c>
      <c r="B104">
        <v>1206.96</v>
      </c>
      <c r="D104" s="23">
        <v>43197</v>
      </c>
      <c r="E104">
        <f t="shared" si="1"/>
        <v>8450.4499999999989</v>
      </c>
    </row>
    <row r="105" spans="1:5" x14ac:dyDescent="0.25">
      <c r="A105" t="s">
        <v>69</v>
      </c>
      <c r="B105">
        <v>111.69</v>
      </c>
      <c r="D105" s="23">
        <v>43224</v>
      </c>
      <c r="E105">
        <f t="shared" si="1"/>
        <v>8562.14</v>
      </c>
    </row>
    <row r="106" spans="1:5" x14ac:dyDescent="0.25">
      <c r="A106" t="s">
        <v>68</v>
      </c>
      <c r="B106">
        <v>180</v>
      </c>
      <c r="D106" s="23">
        <v>43226</v>
      </c>
      <c r="E106">
        <f t="shared" ref="E106:E169" si="2">E105+B106</f>
        <v>8742.14</v>
      </c>
    </row>
    <row r="107" spans="1:5" x14ac:dyDescent="0.25">
      <c r="A107" t="s">
        <v>70</v>
      </c>
      <c r="B107">
        <v>191.44</v>
      </c>
      <c r="D107" s="23">
        <v>43227</v>
      </c>
      <c r="E107">
        <f t="shared" si="2"/>
        <v>8933.58</v>
      </c>
    </row>
    <row r="108" spans="1:5" x14ac:dyDescent="0.25">
      <c r="A108" t="s">
        <v>71</v>
      </c>
      <c r="B108">
        <v>1206.96</v>
      </c>
      <c r="D108" s="23">
        <v>43227</v>
      </c>
      <c r="E108">
        <f t="shared" si="2"/>
        <v>10140.540000000001</v>
      </c>
    </row>
    <row r="109" spans="1:5" x14ac:dyDescent="0.25">
      <c r="A109" t="s">
        <v>69</v>
      </c>
      <c r="B109">
        <v>111.69</v>
      </c>
      <c r="D109" s="23">
        <v>43255</v>
      </c>
      <c r="E109">
        <f t="shared" si="2"/>
        <v>10252.230000000001</v>
      </c>
    </row>
    <row r="110" spans="1:5" x14ac:dyDescent="0.25">
      <c r="A110" t="s">
        <v>68</v>
      </c>
      <c r="B110">
        <v>180</v>
      </c>
      <c r="D110" s="23">
        <v>43257</v>
      </c>
      <c r="E110">
        <f t="shared" si="2"/>
        <v>10432.230000000001</v>
      </c>
    </row>
    <row r="111" spans="1:5" x14ac:dyDescent="0.25">
      <c r="A111" t="s">
        <v>70</v>
      </c>
      <c r="B111">
        <v>191.44</v>
      </c>
      <c r="D111" s="23">
        <v>43258</v>
      </c>
      <c r="E111">
        <f t="shared" si="2"/>
        <v>10623.670000000002</v>
      </c>
    </row>
    <row r="112" spans="1:5" x14ac:dyDescent="0.25">
      <c r="A112" t="s">
        <v>71</v>
      </c>
      <c r="B112">
        <v>1206.96</v>
      </c>
      <c r="D112" s="23">
        <v>43258</v>
      </c>
      <c r="E112">
        <f t="shared" si="2"/>
        <v>11830.630000000001</v>
      </c>
    </row>
    <row r="113" spans="1:5" x14ac:dyDescent="0.25">
      <c r="A113" t="s">
        <v>69</v>
      </c>
      <c r="B113">
        <v>111.69</v>
      </c>
      <c r="D113" s="23">
        <v>43285</v>
      </c>
      <c r="E113">
        <f t="shared" si="2"/>
        <v>11942.320000000002</v>
      </c>
    </row>
    <row r="114" spans="1:5" x14ac:dyDescent="0.25">
      <c r="A114" t="s">
        <v>68</v>
      </c>
      <c r="B114">
        <v>180</v>
      </c>
      <c r="D114" s="23">
        <v>43287</v>
      </c>
      <c r="E114">
        <f t="shared" si="2"/>
        <v>12122.320000000002</v>
      </c>
    </row>
    <row r="115" spans="1:5" x14ac:dyDescent="0.25">
      <c r="A115" t="s">
        <v>70</v>
      </c>
      <c r="B115">
        <v>191.44</v>
      </c>
      <c r="D115" s="23">
        <v>43288</v>
      </c>
      <c r="E115">
        <f t="shared" si="2"/>
        <v>12313.760000000002</v>
      </c>
    </row>
    <row r="116" spans="1:5" x14ac:dyDescent="0.25">
      <c r="A116" t="s">
        <v>71</v>
      </c>
      <c r="B116">
        <v>1206.96</v>
      </c>
      <c r="D116" s="23">
        <v>43288</v>
      </c>
      <c r="E116">
        <f t="shared" si="2"/>
        <v>13520.720000000001</v>
      </c>
    </row>
    <row r="117" spans="1:5" x14ac:dyDescent="0.25">
      <c r="A117" t="s">
        <v>69</v>
      </c>
      <c r="B117">
        <v>111.69</v>
      </c>
      <c r="D117" s="23">
        <v>43316</v>
      </c>
      <c r="E117">
        <f t="shared" si="2"/>
        <v>13632.410000000002</v>
      </c>
    </row>
    <row r="118" spans="1:5" x14ac:dyDescent="0.25">
      <c r="A118" t="s">
        <v>68</v>
      </c>
      <c r="B118">
        <v>180</v>
      </c>
      <c r="D118" s="23">
        <v>43318</v>
      </c>
      <c r="E118">
        <f t="shared" si="2"/>
        <v>13812.410000000002</v>
      </c>
    </row>
    <row r="119" spans="1:5" x14ac:dyDescent="0.25">
      <c r="A119" t="s">
        <v>70</v>
      </c>
      <c r="B119">
        <v>191.44</v>
      </c>
      <c r="D119" s="23">
        <v>43319</v>
      </c>
      <c r="E119">
        <f t="shared" si="2"/>
        <v>14003.850000000002</v>
      </c>
    </row>
    <row r="120" spans="1:5" x14ac:dyDescent="0.25">
      <c r="A120" t="s">
        <v>71</v>
      </c>
      <c r="B120">
        <v>1206.96</v>
      </c>
      <c r="D120" s="23">
        <v>43319</v>
      </c>
      <c r="E120">
        <f t="shared" si="2"/>
        <v>15210.810000000001</v>
      </c>
    </row>
    <row r="121" spans="1:5" x14ac:dyDescent="0.25">
      <c r="A121" t="s">
        <v>69</v>
      </c>
      <c r="B121">
        <v>111.69</v>
      </c>
      <c r="D121" s="23">
        <v>43347</v>
      </c>
      <c r="E121">
        <f t="shared" si="2"/>
        <v>15322.500000000002</v>
      </c>
    </row>
    <row r="122" spans="1:5" x14ac:dyDescent="0.25">
      <c r="A122" t="s">
        <v>68</v>
      </c>
      <c r="B122">
        <v>180</v>
      </c>
      <c r="D122" s="23">
        <v>43349</v>
      </c>
      <c r="E122">
        <f t="shared" si="2"/>
        <v>15502.500000000002</v>
      </c>
    </row>
    <row r="123" spans="1:5" x14ac:dyDescent="0.25">
      <c r="A123" t="s">
        <v>70</v>
      </c>
      <c r="B123">
        <v>191.44</v>
      </c>
      <c r="D123" s="23">
        <v>43350</v>
      </c>
      <c r="E123">
        <f t="shared" si="2"/>
        <v>15693.940000000002</v>
      </c>
    </row>
    <row r="124" spans="1:5" x14ac:dyDescent="0.25">
      <c r="A124" t="s">
        <v>71</v>
      </c>
      <c r="B124">
        <v>1206.96</v>
      </c>
      <c r="D124" s="23">
        <v>43350</v>
      </c>
      <c r="E124">
        <f t="shared" si="2"/>
        <v>16900.900000000001</v>
      </c>
    </row>
    <row r="125" spans="1:5" x14ac:dyDescent="0.25">
      <c r="A125" t="s">
        <v>69</v>
      </c>
      <c r="B125">
        <v>111.69</v>
      </c>
      <c r="D125" s="23">
        <v>43377</v>
      </c>
      <c r="E125">
        <f t="shared" si="2"/>
        <v>17012.59</v>
      </c>
    </row>
    <row r="126" spans="1:5" x14ac:dyDescent="0.25">
      <c r="A126" t="s">
        <v>68</v>
      </c>
      <c r="B126">
        <v>180</v>
      </c>
      <c r="D126" s="23">
        <v>43379</v>
      </c>
      <c r="E126">
        <f t="shared" si="2"/>
        <v>17192.59</v>
      </c>
    </row>
    <row r="127" spans="1:5" x14ac:dyDescent="0.25">
      <c r="A127" t="s">
        <v>70</v>
      </c>
      <c r="B127">
        <v>191.44</v>
      </c>
      <c r="D127" s="23">
        <v>43380</v>
      </c>
      <c r="E127">
        <f t="shared" si="2"/>
        <v>17384.03</v>
      </c>
    </row>
    <row r="128" spans="1:5" x14ac:dyDescent="0.25">
      <c r="A128" t="s">
        <v>71</v>
      </c>
      <c r="B128">
        <v>1206.96</v>
      </c>
      <c r="D128" s="23">
        <v>43380</v>
      </c>
      <c r="E128">
        <f t="shared" si="2"/>
        <v>18590.989999999998</v>
      </c>
    </row>
    <row r="129" spans="1:5" x14ac:dyDescent="0.25">
      <c r="A129" t="s">
        <v>69</v>
      </c>
      <c r="B129">
        <v>111.69</v>
      </c>
      <c r="D129" s="23">
        <v>43408</v>
      </c>
      <c r="E129">
        <f t="shared" si="2"/>
        <v>18702.679999999997</v>
      </c>
    </row>
    <row r="130" spans="1:5" x14ac:dyDescent="0.25">
      <c r="A130" t="s">
        <v>68</v>
      </c>
      <c r="B130">
        <v>180</v>
      </c>
      <c r="D130" s="23">
        <v>43410</v>
      </c>
      <c r="E130">
        <f t="shared" si="2"/>
        <v>18882.679999999997</v>
      </c>
    </row>
    <row r="131" spans="1:5" x14ac:dyDescent="0.25">
      <c r="A131" t="s">
        <v>70</v>
      </c>
      <c r="B131">
        <v>191.44</v>
      </c>
      <c r="D131" s="23">
        <v>43411</v>
      </c>
      <c r="E131">
        <f t="shared" si="2"/>
        <v>19074.119999999995</v>
      </c>
    </row>
    <row r="132" spans="1:5" x14ac:dyDescent="0.25">
      <c r="A132" t="s">
        <v>71</v>
      </c>
      <c r="B132">
        <v>1206.96</v>
      </c>
      <c r="D132" s="23">
        <v>43411</v>
      </c>
      <c r="E132">
        <f t="shared" si="2"/>
        <v>20281.079999999994</v>
      </c>
    </row>
    <row r="133" spans="1:5" x14ac:dyDescent="0.25">
      <c r="A133" t="s">
        <v>69</v>
      </c>
      <c r="B133">
        <v>111.69</v>
      </c>
      <c r="D133" s="23">
        <v>43438</v>
      </c>
      <c r="E133">
        <f t="shared" si="2"/>
        <v>20392.769999999993</v>
      </c>
    </row>
    <row r="134" spans="1:5" x14ac:dyDescent="0.25">
      <c r="A134" t="s">
        <v>68</v>
      </c>
      <c r="B134">
        <v>180</v>
      </c>
      <c r="D134" s="23">
        <v>43440</v>
      </c>
      <c r="E134">
        <f t="shared" si="2"/>
        <v>20572.769999999993</v>
      </c>
    </row>
    <row r="135" spans="1:5" x14ac:dyDescent="0.25">
      <c r="A135" t="s">
        <v>70</v>
      </c>
      <c r="B135">
        <v>191.44</v>
      </c>
      <c r="D135" s="23">
        <v>43441</v>
      </c>
      <c r="E135">
        <f t="shared" si="2"/>
        <v>20764.209999999992</v>
      </c>
    </row>
    <row r="136" spans="1:5" x14ac:dyDescent="0.25">
      <c r="A136" t="s">
        <v>71</v>
      </c>
      <c r="B136">
        <v>1206.96</v>
      </c>
      <c r="D136" s="23">
        <v>43441</v>
      </c>
      <c r="E136">
        <f t="shared" si="2"/>
        <v>21971.169999999991</v>
      </c>
    </row>
    <row r="137" spans="1:5" x14ac:dyDescent="0.25">
      <c r="A137" t="s">
        <v>69</v>
      </c>
      <c r="B137">
        <v>111.69</v>
      </c>
      <c r="D137" s="23">
        <v>43469</v>
      </c>
      <c r="E137">
        <f t="shared" si="2"/>
        <v>22082.85999999999</v>
      </c>
    </row>
    <row r="138" spans="1:5" x14ac:dyDescent="0.25">
      <c r="A138" t="s">
        <v>68</v>
      </c>
      <c r="B138">
        <v>180</v>
      </c>
      <c r="D138" s="23">
        <v>43471</v>
      </c>
      <c r="E138">
        <f t="shared" si="2"/>
        <v>22262.85999999999</v>
      </c>
    </row>
    <row r="139" spans="1:5" x14ac:dyDescent="0.25">
      <c r="A139" t="s">
        <v>70</v>
      </c>
      <c r="B139">
        <v>191.44</v>
      </c>
      <c r="D139" s="23">
        <v>43472</v>
      </c>
      <c r="E139">
        <f t="shared" si="2"/>
        <v>22454.299999999988</v>
      </c>
    </row>
    <row r="140" spans="1:5" x14ac:dyDescent="0.25">
      <c r="A140" t="s">
        <v>71</v>
      </c>
      <c r="B140">
        <v>1206.96</v>
      </c>
      <c r="D140" s="23">
        <v>43472</v>
      </c>
      <c r="E140">
        <f t="shared" si="2"/>
        <v>23661.259999999987</v>
      </c>
    </row>
    <row r="141" spans="1:5" x14ac:dyDescent="0.25">
      <c r="A141" t="s">
        <v>69</v>
      </c>
      <c r="B141">
        <v>111.69</v>
      </c>
      <c r="D141" s="23">
        <v>43500</v>
      </c>
      <c r="E141">
        <f t="shared" si="2"/>
        <v>23772.949999999986</v>
      </c>
    </row>
    <row r="142" spans="1:5" x14ac:dyDescent="0.25">
      <c r="A142" t="s">
        <v>68</v>
      </c>
      <c r="B142">
        <v>180</v>
      </c>
      <c r="D142" s="23">
        <v>43502</v>
      </c>
      <c r="E142">
        <f t="shared" si="2"/>
        <v>23952.949999999986</v>
      </c>
    </row>
    <row r="143" spans="1:5" x14ac:dyDescent="0.25">
      <c r="A143" t="s">
        <v>70</v>
      </c>
      <c r="B143">
        <v>191.44</v>
      </c>
      <c r="D143" s="23">
        <v>43503</v>
      </c>
      <c r="E143">
        <f t="shared" si="2"/>
        <v>24144.389999999985</v>
      </c>
    </row>
    <row r="144" spans="1:5" x14ac:dyDescent="0.25">
      <c r="A144" t="s">
        <v>71</v>
      </c>
      <c r="B144">
        <v>1206.96</v>
      </c>
      <c r="D144" s="23">
        <v>43503</v>
      </c>
      <c r="E144">
        <f t="shared" si="2"/>
        <v>25351.349999999984</v>
      </c>
    </row>
    <row r="145" spans="1:5" x14ac:dyDescent="0.25">
      <c r="A145" t="s">
        <v>69</v>
      </c>
      <c r="B145">
        <v>111.69</v>
      </c>
      <c r="D145" s="23">
        <v>43528</v>
      </c>
      <c r="E145">
        <f t="shared" si="2"/>
        <v>25463.039999999983</v>
      </c>
    </row>
    <row r="146" spans="1:5" x14ac:dyDescent="0.25">
      <c r="A146" t="s">
        <v>68</v>
      </c>
      <c r="B146">
        <v>180</v>
      </c>
      <c r="D146" s="23">
        <v>43530</v>
      </c>
      <c r="E146">
        <f t="shared" si="2"/>
        <v>25643.039999999983</v>
      </c>
    </row>
    <row r="147" spans="1:5" x14ac:dyDescent="0.25">
      <c r="A147" t="s">
        <v>70</v>
      </c>
      <c r="B147">
        <v>191.44</v>
      </c>
      <c r="D147" s="23">
        <v>43531</v>
      </c>
      <c r="E147">
        <f t="shared" si="2"/>
        <v>25834.479999999981</v>
      </c>
    </row>
    <row r="148" spans="1:5" x14ac:dyDescent="0.25">
      <c r="A148" t="s">
        <v>71</v>
      </c>
      <c r="B148">
        <v>1206.96</v>
      </c>
      <c r="D148" s="23">
        <v>43531</v>
      </c>
      <c r="E148">
        <f t="shared" si="2"/>
        <v>27041.439999999981</v>
      </c>
    </row>
    <row r="149" spans="1:5" x14ac:dyDescent="0.25">
      <c r="A149" t="s">
        <v>69</v>
      </c>
      <c r="B149">
        <v>111.69</v>
      </c>
      <c r="D149" s="23">
        <v>43559</v>
      </c>
      <c r="E149">
        <f t="shared" si="2"/>
        <v>27153.129999999979</v>
      </c>
    </row>
    <row r="150" spans="1:5" x14ac:dyDescent="0.25">
      <c r="A150" t="s">
        <v>68</v>
      </c>
      <c r="B150">
        <v>180</v>
      </c>
      <c r="D150" s="23">
        <v>43561</v>
      </c>
      <c r="E150">
        <f t="shared" si="2"/>
        <v>27333.129999999979</v>
      </c>
    </row>
    <row r="151" spans="1:5" x14ac:dyDescent="0.25">
      <c r="A151" t="s">
        <v>70</v>
      </c>
      <c r="B151">
        <v>191.44</v>
      </c>
      <c r="D151" s="23">
        <v>43562</v>
      </c>
      <c r="E151">
        <f t="shared" si="2"/>
        <v>27524.569999999978</v>
      </c>
    </row>
    <row r="152" spans="1:5" x14ac:dyDescent="0.25">
      <c r="A152" t="s">
        <v>71</v>
      </c>
      <c r="B152">
        <v>1206.96</v>
      </c>
      <c r="D152" s="23">
        <v>43562</v>
      </c>
      <c r="E152">
        <f t="shared" si="2"/>
        <v>28731.529999999977</v>
      </c>
    </row>
    <row r="153" spans="1:5" x14ac:dyDescent="0.25">
      <c r="A153" t="s">
        <v>69</v>
      </c>
      <c r="B153">
        <v>111.69</v>
      </c>
      <c r="D153" s="23">
        <v>43589</v>
      </c>
      <c r="E153">
        <f t="shared" si="2"/>
        <v>28843.219999999976</v>
      </c>
    </row>
    <row r="154" spans="1:5" x14ac:dyDescent="0.25">
      <c r="A154" t="s">
        <v>68</v>
      </c>
      <c r="B154">
        <v>180</v>
      </c>
      <c r="D154" s="23">
        <v>43591</v>
      </c>
      <c r="E154">
        <f t="shared" si="2"/>
        <v>29023.219999999976</v>
      </c>
    </row>
    <row r="155" spans="1:5" x14ac:dyDescent="0.25">
      <c r="A155" t="s">
        <v>70</v>
      </c>
      <c r="B155">
        <v>191.44</v>
      </c>
      <c r="D155" s="23">
        <v>43592</v>
      </c>
      <c r="E155">
        <f t="shared" si="2"/>
        <v>29214.659999999974</v>
      </c>
    </row>
    <row r="156" spans="1:5" x14ac:dyDescent="0.25">
      <c r="A156" t="s">
        <v>71</v>
      </c>
      <c r="B156">
        <v>1206.96</v>
      </c>
      <c r="D156" s="23">
        <v>43592</v>
      </c>
      <c r="E156">
        <f t="shared" si="2"/>
        <v>30421.619999999974</v>
      </c>
    </row>
    <row r="157" spans="1:5" x14ac:dyDescent="0.25">
      <c r="A157" t="s">
        <v>69</v>
      </c>
      <c r="B157">
        <v>111.69</v>
      </c>
      <c r="D157" s="23">
        <v>43620</v>
      </c>
      <c r="E157">
        <f t="shared" si="2"/>
        <v>30533.309999999972</v>
      </c>
    </row>
    <row r="158" spans="1:5" x14ac:dyDescent="0.25">
      <c r="A158" t="s">
        <v>68</v>
      </c>
      <c r="B158">
        <v>180</v>
      </c>
      <c r="D158" s="23">
        <v>43622</v>
      </c>
      <c r="E158">
        <f t="shared" si="2"/>
        <v>30713.309999999972</v>
      </c>
    </row>
    <row r="159" spans="1:5" x14ac:dyDescent="0.25">
      <c r="A159" t="s">
        <v>70</v>
      </c>
      <c r="B159">
        <v>191.44</v>
      </c>
      <c r="D159" s="23">
        <v>43623</v>
      </c>
      <c r="E159">
        <f t="shared" si="2"/>
        <v>30904.749999999971</v>
      </c>
    </row>
    <row r="160" spans="1:5" x14ac:dyDescent="0.25">
      <c r="A160" t="s">
        <v>71</v>
      </c>
      <c r="B160">
        <v>1206.96</v>
      </c>
      <c r="D160" s="23">
        <v>43623</v>
      </c>
      <c r="E160">
        <f t="shared" si="2"/>
        <v>32111.70999999997</v>
      </c>
    </row>
    <row r="161" spans="1:5" x14ac:dyDescent="0.25">
      <c r="A161" t="s">
        <v>69</v>
      </c>
      <c r="B161">
        <v>111.69</v>
      </c>
      <c r="D161" s="23">
        <v>43650</v>
      </c>
      <c r="E161">
        <f t="shared" si="2"/>
        <v>32223.399999999969</v>
      </c>
    </row>
    <row r="162" spans="1:5" x14ac:dyDescent="0.25">
      <c r="A162" t="s">
        <v>68</v>
      </c>
      <c r="B162">
        <v>180</v>
      </c>
      <c r="D162" s="23">
        <v>43652</v>
      </c>
      <c r="E162">
        <f t="shared" si="2"/>
        <v>32403.399999999969</v>
      </c>
    </row>
    <row r="163" spans="1:5" x14ac:dyDescent="0.25">
      <c r="A163" t="s">
        <v>70</v>
      </c>
      <c r="B163">
        <v>191.44</v>
      </c>
      <c r="D163" s="23">
        <v>43653</v>
      </c>
      <c r="E163">
        <f t="shared" si="2"/>
        <v>32594.839999999967</v>
      </c>
    </row>
    <row r="164" spans="1:5" x14ac:dyDescent="0.25">
      <c r="A164" t="s">
        <v>71</v>
      </c>
      <c r="B164">
        <v>1206.96</v>
      </c>
      <c r="D164" s="23">
        <v>43653</v>
      </c>
      <c r="E164">
        <f t="shared" si="2"/>
        <v>33801.799999999967</v>
      </c>
    </row>
    <row r="165" spans="1:5" x14ac:dyDescent="0.25">
      <c r="A165" t="s">
        <v>69</v>
      </c>
      <c r="B165">
        <v>111.69</v>
      </c>
      <c r="D165" s="23">
        <v>43681</v>
      </c>
      <c r="E165">
        <f t="shared" si="2"/>
        <v>33913.489999999969</v>
      </c>
    </row>
    <row r="166" spans="1:5" x14ac:dyDescent="0.25">
      <c r="A166" t="s">
        <v>68</v>
      </c>
      <c r="B166">
        <v>180</v>
      </c>
      <c r="D166" s="23">
        <v>43683</v>
      </c>
      <c r="E166">
        <f t="shared" si="2"/>
        <v>34093.489999999969</v>
      </c>
    </row>
    <row r="167" spans="1:5" x14ac:dyDescent="0.25">
      <c r="A167" t="s">
        <v>70</v>
      </c>
      <c r="B167">
        <v>191.44</v>
      </c>
      <c r="D167" s="23">
        <v>43684</v>
      </c>
      <c r="E167">
        <f t="shared" si="2"/>
        <v>34284.929999999971</v>
      </c>
    </row>
    <row r="168" spans="1:5" x14ac:dyDescent="0.25">
      <c r="A168" t="s">
        <v>71</v>
      </c>
      <c r="B168">
        <v>1206.96</v>
      </c>
      <c r="D168" s="23">
        <v>43684</v>
      </c>
      <c r="E168">
        <f t="shared" si="2"/>
        <v>35491.88999999997</v>
      </c>
    </row>
    <row r="169" spans="1:5" x14ac:dyDescent="0.25">
      <c r="A169" t="s">
        <v>69</v>
      </c>
      <c r="B169">
        <v>111.69</v>
      </c>
      <c r="D169" s="23">
        <v>43712</v>
      </c>
      <c r="E169">
        <f t="shared" si="2"/>
        <v>35603.579999999973</v>
      </c>
    </row>
    <row r="170" spans="1:5" x14ac:dyDescent="0.25">
      <c r="A170" t="s">
        <v>68</v>
      </c>
      <c r="B170">
        <v>180</v>
      </c>
      <c r="D170" s="23">
        <v>43714</v>
      </c>
      <c r="E170">
        <f t="shared" ref="E170:E233" si="3">E169+B170</f>
        <v>35783.579999999973</v>
      </c>
    </row>
    <row r="171" spans="1:5" x14ac:dyDescent="0.25">
      <c r="A171" t="s">
        <v>70</v>
      </c>
      <c r="B171">
        <v>191.44</v>
      </c>
      <c r="D171" s="23">
        <v>43715</v>
      </c>
      <c r="E171">
        <f t="shared" si="3"/>
        <v>35975.019999999975</v>
      </c>
    </row>
    <row r="172" spans="1:5" x14ac:dyDescent="0.25">
      <c r="A172" t="s">
        <v>71</v>
      </c>
      <c r="B172">
        <v>1206.96</v>
      </c>
      <c r="D172" s="23">
        <v>43715</v>
      </c>
      <c r="E172">
        <f t="shared" si="3"/>
        <v>37181.979999999974</v>
      </c>
    </row>
    <row r="173" spans="1:5" x14ac:dyDescent="0.25">
      <c r="A173" t="s">
        <v>69</v>
      </c>
      <c r="B173">
        <v>111.69</v>
      </c>
      <c r="D173" s="23">
        <v>43742</v>
      </c>
      <c r="E173">
        <f t="shared" si="3"/>
        <v>37293.669999999976</v>
      </c>
    </row>
    <row r="174" spans="1:5" x14ac:dyDescent="0.25">
      <c r="A174" t="s">
        <v>68</v>
      </c>
      <c r="B174">
        <v>180</v>
      </c>
      <c r="D174" s="23">
        <v>43744</v>
      </c>
      <c r="E174">
        <f t="shared" si="3"/>
        <v>37473.669999999976</v>
      </c>
    </row>
    <row r="175" spans="1:5" x14ac:dyDescent="0.25">
      <c r="A175" t="s">
        <v>70</v>
      </c>
      <c r="B175">
        <v>191.44</v>
      </c>
      <c r="D175" s="23">
        <v>43745</v>
      </c>
      <c r="E175">
        <f t="shared" si="3"/>
        <v>37665.109999999979</v>
      </c>
    </row>
    <row r="176" spans="1:5" x14ac:dyDescent="0.25">
      <c r="A176" t="s">
        <v>71</v>
      </c>
      <c r="B176">
        <v>1206.96</v>
      </c>
      <c r="D176" s="23">
        <v>43745</v>
      </c>
      <c r="E176">
        <f t="shared" si="3"/>
        <v>38872.069999999978</v>
      </c>
    </row>
    <row r="177" spans="1:5" x14ac:dyDescent="0.25">
      <c r="A177" t="s">
        <v>69</v>
      </c>
      <c r="B177">
        <v>111.69</v>
      </c>
      <c r="D177" s="23">
        <v>43773</v>
      </c>
      <c r="E177">
        <f t="shared" si="3"/>
        <v>38983.75999999998</v>
      </c>
    </row>
    <row r="178" spans="1:5" x14ac:dyDescent="0.25">
      <c r="A178" t="s">
        <v>68</v>
      </c>
      <c r="B178">
        <v>180</v>
      </c>
      <c r="D178" s="23">
        <v>43775</v>
      </c>
      <c r="E178">
        <f t="shared" si="3"/>
        <v>39163.75999999998</v>
      </c>
    </row>
    <row r="179" spans="1:5" x14ac:dyDescent="0.25">
      <c r="A179" t="s">
        <v>70</v>
      </c>
      <c r="B179">
        <v>191.44</v>
      </c>
      <c r="D179" s="23">
        <v>43776</v>
      </c>
      <c r="E179">
        <f t="shared" si="3"/>
        <v>39355.199999999983</v>
      </c>
    </row>
    <row r="180" spans="1:5" x14ac:dyDescent="0.25">
      <c r="A180" t="s">
        <v>71</v>
      </c>
      <c r="B180">
        <v>1206.96</v>
      </c>
      <c r="D180" s="23">
        <v>43776</v>
      </c>
      <c r="E180">
        <f t="shared" si="3"/>
        <v>40562.159999999982</v>
      </c>
    </row>
    <row r="181" spans="1:5" x14ac:dyDescent="0.25">
      <c r="A181" t="s">
        <v>69</v>
      </c>
      <c r="B181">
        <v>111.69</v>
      </c>
      <c r="D181" s="23">
        <v>43803</v>
      </c>
      <c r="E181">
        <f t="shared" si="3"/>
        <v>40673.849999999984</v>
      </c>
    </row>
    <row r="182" spans="1:5" x14ac:dyDescent="0.25">
      <c r="A182" t="s">
        <v>68</v>
      </c>
      <c r="B182">
        <v>180</v>
      </c>
      <c r="D182" s="23">
        <v>43805</v>
      </c>
      <c r="E182">
        <f t="shared" si="3"/>
        <v>40853.849999999984</v>
      </c>
    </row>
    <row r="183" spans="1:5" x14ac:dyDescent="0.25">
      <c r="A183" t="s">
        <v>70</v>
      </c>
      <c r="B183">
        <v>191.44</v>
      </c>
      <c r="D183" s="23">
        <v>43806</v>
      </c>
      <c r="E183">
        <f t="shared" si="3"/>
        <v>41045.289999999986</v>
      </c>
    </row>
    <row r="184" spans="1:5" x14ac:dyDescent="0.25">
      <c r="A184" t="s">
        <v>71</v>
      </c>
      <c r="B184">
        <v>1206.96</v>
      </c>
      <c r="D184" s="23">
        <v>43806</v>
      </c>
      <c r="E184">
        <f t="shared" si="3"/>
        <v>42252.249999999985</v>
      </c>
    </row>
    <row r="185" spans="1:5" x14ac:dyDescent="0.25">
      <c r="A185" t="s">
        <v>69</v>
      </c>
      <c r="B185">
        <v>111.69</v>
      </c>
      <c r="D185" s="23">
        <v>43834</v>
      </c>
      <c r="E185">
        <f t="shared" si="3"/>
        <v>42363.939999999988</v>
      </c>
    </row>
    <row r="186" spans="1:5" x14ac:dyDescent="0.25">
      <c r="A186" t="s">
        <v>68</v>
      </c>
      <c r="B186">
        <v>180</v>
      </c>
      <c r="D186" s="23">
        <v>43836</v>
      </c>
      <c r="E186">
        <f t="shared" si="3"/>
        <v>42543.939999999988</v>
      </c>
    </row>
    <row r="187" spans="1:5" x14ac:dyDescent="0.25">
      <c r="A187" t="s">
        <v>70</v>
      </c>
      <c r="B187">
        <v>191.44</v>
      </c>
      <c r="D187" s="23">
        <v>43837</v>
      </c>
      <c r="E187">
        <f t="shared" si="3"/>
        <v>42735.37999999999</v>
      </c>
    </row>
    <row r="188" spans="1:5" x14ac:dyDescent="0.25">
      <c r="A188" t="s">
        <v>71</v>
      </c>
      <c r="B188">
        <v>1206.96</v>
      </c>
      <c r="D188" s="23">
        <v>43837</v>
      </c>
      <c r="E188">
        <f t="shared" si="3"/>
        <v>43942.339999999989</v>
      </c>
    </row>
    <row r="189" spans="1:5" x14ac:dyDescent="0.25">
      <c r="A189" t="s">
        <v>69</v>
      </c>
      <c r="B189">
        <v>111.69</v>
      </c>
      <c r="D189" s="23">
        <v>43865</v>
      </c>
      <c r="E189">
        <f t="shared" si="3"/>
        <v>44054.029999999992</v>
      </c>
    </row>
    <row r="190" spans="1:5" x14ac:dyDescent="0.25">
      <c r="A190" t="s">
        <v>68</v>
      </c>
      <c r="B190">
        <v>180</v>
      </c>
      <c r="D190" s="23">
        <v>43867</v>
      </c>
      <c r="E190">
        <f t="shared" si="3"/>
        <v>44234.029999999992</v>
      </c>
    </row>
    <row r="191" spans="1:5" x14ac:dyDescent="0.25">
      <c r="A191" t="s">
        <v>70</v>
      </c>
      <c r="B191">
        <v>191.44</v>
      </c>
      <c r="D191" s="23">
        <v>43868</v>
      </c>
      <c r="E191">
        <f t="shared" si="3"/>
        <v>44425.469999999994</v>
      </c>
    </row>
    <row r="192" spans="1:5" x14ac:dyDescent="0.25">
      <c r="A192" t="s">
        <v>71</v>
      </c>
      <c r="B192">
        <v>1206.96</v>
      </c>
      <c r="D192" s="23">
        <v>43868</v>
      </c>
      <c r="E192">
        <f t="shared" si="3"/>
        <v>45632.429999999993</v>
      </c>
    </row>
    <row r="193" spans="1:5" x14ac:dyDescent="0.25">
      <c r="A193" t="s">
        <v>69</v>
      </c>
      <c r="B193">
        <v>111.69</v>
      </c>
      <c r="D193" s="23">
        <v>43894</v>
      </c>
      <c r="E193">
        <f t="shared" si="3"/>
        <v>45744.119999999995</v>
      </c>
    </row>
    <row r="194" spans="1:5" x14ac:dyDescent="0.25">
      <c r="A194" t="s">
        <v>68</v>
      </c>
      <c r="B194">
        <v>180</v>
      </c>
      <c r="D194" s="23">
        <v>43896</v>
      </c>
      <c r="E194">
        <f t="shared" si="3"/>
        <v>45924.119999999995</v>
      </c>
    </row>
    <row r="195" spans="1:5" x14ac:dyDescent="0.25">
      <c r="A195" t="s">
        <v>70</v>
      </c>
      <c r="B195">
        <v>191.44</v>
      </c>
      <c r="D195" s="23">
        <v>43897</v>
      </c>
      <c r="E195">
        <f t="shared" si="3"/>
        <v>46115.56</v>
      </c>
    </row>
    <row r="196" spans="1:5" x14ac:dyDescent="0.25">
      <c r="A196" t="s">
        <v>71</v>
      </c>
      <c r="B196">
        <v>1206.96</v>
      </c>
      <c r="D196" s="23">
        <v>43897</v>
      </c>
      <c r="E196">
        <f t="shared" si="3"/>
        <v>47322.52</v>
      </c>
    </row>
    <row r="197" spans="1:5" x14ac:dyDescent="0.25">
      <c r="A197" t="s">
        <v>69</v>
      </c>
      <c r="B197">
        <v>111.69</v>
      </c>
      <c r="D197" s="23">
        <v>43925</v>
      </c>
      <c r="E197">
        <f t="shared" si="3"/>
        <v>47434.21</v>
      </c>
    </row>
    <row r="198" spans="1:5" x14ac:dyDescent="0.25">
      <c r="A198" t="s">
        <v>68</v>
      </c>
      <c r="B198">
        <v>180</v>
      </c>
      <c r="D198" s="23">
        <v>43927</v>
      </c>
      <c r="E198">
        <f t="shared" si="3"/>
        <v>47614.21</v>
      </c>
    </row>
    <row r="199" spans="1:5" x14ac:dyDescent="0.25">
      <c r="A199" t="s">
        <v>70</v>
      </c>
      <c r="B199">
        <v>191.44</v>
      </c>
      <c r="D199" s="23">
        <v>43928</v>
      </c>
      <c r="E199">
        <f t="shared" si="3"/>
        <v>47805.65</v>
      </c>
    </row>
    <row r="200" spans="1:5" x14ac:dyDescent="0.25">
      <c r="A200" t="s">
        <v>71</v>
      </c>
      <c r="B200">
        <v>1206.96</v>
      </c>
      <c r="D200" s="23">
        <v>43928</v>
      </c>
      <c r="E200">
        <f t="shared" si="3"/>
        <v>49012.61</v>
      </c>
    </row>
    <row r="201" spans="1:5" x14ac:dyDescent="0.25">
      <c r="A201" t="s">
        <v>69</v>
      </c>
      <c r="B201">
        <v>111.69</v>
      </c>
      <c r="D201" s="23">
        <v>43955</v>
      </c>
      <c r="E201">
        <f t="shared" si="3"/>
        <v>49124.3</v>
      </c>
    </row>
    <row r="202" spans="1:5" x14ac:dyDescent="0.25">
      <c r="A202" t="s">
        <v>68</v>
      </c>
      <c r="B202">
        <v>180</v>
      </c>
      <c r="D202" s="23">
        <v>43957</v>
      </c>
      <c r="E202">
        <f t="shared" si="3"/>
        <v>49304.3</v>
      </c>
    </row>
    <row r="203" spans="1:5" x14ac:dyDescent="0.25">
      <c r="A203" t="s">
        <v>70</v>
      </c>
      <c r="B203">
        <v>191.44</v>
      </c>
      <c r="D203" s="23">
        <v>43958</v>
      </c>
      <c r="E203">
        <f t="shared" si="3"/>
        <v>49495.740000000005</v>
      </c>
    </row>
    <row r="204" spans="1:5" x14ac:dyDescent="0.25">
      <c r="A204" t="s">
        <v>71</v>
      </c>
      <c r="B204">
        <v>1206.96</v>
      </c>
      <c r="D204" s="23">
        <v>43958</v>
      </c>
      <c r="E204">
        <f t="shared" si="3"/>
        <v>50702.700000000004</v>
      </c>
    </row>
    <row r="205" spans="1:5" x14ac:dyDescent="0.25">
      <c r="A205" t="s">
        <v>69</v>
      </c>
      <c r="B205">
        <v>111.69</v>
      </c>
      <c r="D205" s="23">
        <v>43986</v>
      </c>
      <c r="E205">
        <f t="shared" si="3"/>
        <v>50814.390000000007</v>
      </c>
    </row>
    <row r="206" spans="1:5" x14ac:dyDescent="0.25">
      <c r="A206" t="s">
        <v>68</v>
      </c>
      <c r="B206">
        <v>180</v>
      </c>
      <c r="D206" s="23">
        <v>43988</v>
      </c>
      <c r="E206">
        <f t="shared" si="3"/>
        <v>50994.390000000007</v>
      </c>
    </row>
    <row r="207" spans="1:5" x14ac:dyDescent="0.25">
      <c r="A207" t="s">
        <v>70</v>
      </c>
      <c r="B207">
        <v>191.44</v>
      </c>
      <c r="D207" s="23">
        <v>43989</v>
      </c>
      <c r="E207">
        <f t="shared" si="3"/>
        <v>51185.830000000009</v>
      </c>
    </row>
    <row r="208" spans="1:5" x14ac:dyDescent="0.25">
      <c r="A208" t="s">
        <v>71</v>
      </c>
      <c r="B208">
        <v>1206.96</v>
      </c>
      <c r="D208" s="23">
        <v>43989</v>
      </c>
      <c r="E208">
        <f t="shared" si="3"/>
        <v>52392.790000000008</v>
      </c>
    </row>
    <row r="209" spans="1:5" x14ac:dyDescent="0.25">
      <c r="A209" t="s">
        <v>69</v>
      </c>
      <c r="B209">
        <v>111.69</v>
      </c>
      <c r="D209" s="23">
        <v>44016</v>
      </c>
      <c r="E209">
        <f t="shared" si="3"/>
        <v>52504.48000000001</v>
      </c>
    </row>
    <row r="210" spans="1:5" x14ac:dyDescent="0.25">
      <c r="A210" t="s">
        <v>68</v>
      </c>
      <c r="B210">
        <v>180</v>
      </c>
      <c r="D210" s="23">
        <v>44018</v>
      </c>
      <c r="E210">
        <f t="shared" si="3"/>
        <v>52684.48000000001</v>
      </c>
    </row>
    <row r="211" spans="1:5" x14ac:dyDescent="0.25">
      <c r="A211" t="s">
        <v>70</v>
      </c>
      <c r="B211">
        <v>191.44</v>
      </c>
      <c r="D211" s="23">
        <v>44019</v>
      </c>
      <c r="E211">
        <f t="shared" si="3"/>
        <v>52875.920000000013</v>
      </c>
    </row>
    <row r="212" spans="1:5" x14ac:dyDescent="0.25">
      <c r="A212" t="s">
        <v>71</v>
      </c>
      <c r="B212">
        <v>1206.96</v>
      </c>
      <c r="D212" s="23">
        <v>44019</v>
      </c>
      <c r="E212">
        <f t="shared" si="3"/>
        <v>54082.880000000012</v>
      </c>
    </row>
    <row r="213" spans="1:5" x14ac:dyDescent="0.25">
      <c r="A213" t="s">
        <v>69</v>
      </c>
      <c r="B213">
        <v>111.69</v>
      </c>
      <c r="D213" s="23">
        <v>44047</v>
      </c>
      <c r="E213">
        <f t="shared" si="3"/>
        <v>54194.570000000014</v>
      </c>
    </row>
    <row r="214" spans="1:5" x14ac:dyDescent="0.25">
      <c r="A214" t="s">
        <v>68</v>
      </c>
      <c r="B214">
        <v>180</v>
      </c>
      <c r="D214" s="23">
        <v>44049</v>
      </c>
      <c r="E214">
        <f t="shared" si="3"/>
        <v>54374.570000000014</v>
      </c>
    </row>
    <row r="215" spans="1:5" x14ac:dyDescent="0.25">
      <c r="A215" t="s">
        <v>70</v>
      </c>
      <c r="B215">
        <v>191.44</v>
      </c>
      <c r="D215" s="23">
        <v>44050</v>
      </c>
      <c r="E215">
        <f t="shared" si="3"/>
        <v>54566.010000000017</v>
      </c>
    </row>
    <row r="216" spans="1:5" x14ac:dyDescent="0.25">
      <c r="A216" t="s">
        <v>71</v>
      </c>
      <c r="B216">
        <v>1206.96</v>
      </c>
      <c r="D216" s="23">
        <v>44050</v>
      </c>
      <c r="E216">
        <f t="shared" si="3"/>
        <v>55772.970000000016</v>
      </c>
    </row>
    <row r="217" spans="1:5" x14ac:dyDescent="0.25">
      <c r="A217" t="s">
        <v>69</v>
      </c>
      <c r="B217">
        <v>111.69</v>
      </c>
      <c r="D217" s="23">
        <v>44078</v>
      </c>
      <c r="E217">
        <f t="shared" si="3"/>
        <v>55884.660000000018</v>
      </c>
    </row>
    <row r="218" spans="1:5" x14ac:dyDescent="0.25">
      <c r="A218" t="s">
        <v>68</v>
      </c>
      <c r="B218">
        <v>180</v>
      </c>
      <c r="D218" s="23">
        <v>44080</v>
      </c>
      <c r="E218">
        <f t="shared" si="3"/>
        <v>56064.660000000018</v>
      </c>
    </row>
    <row r="219" spans="1:5" x14ac:dyDescent="0.25">
      <c r="A219" t="s">
        <v>70</v>
      </c>
      <c r="B219">
        <v>191.44</v>
      </c>
      <c r="D219" s="23">
        <v>44081</v>
      </c>
      <c r="E219">
        <f t="shared" si="3"/>
        <v>56256.10000000002</v>
      </c>
    </row>
    <row r="220" spans="1:5" x14ac:dyDescent="0.25">
      <c r="A220" t="s">
        <v>71</v>
      </c>
      <c r="B220">
        <v>1206.96</v>
      </c>
      <c r="D220" s="23">
        <v>44081</v>
      </c>
      <c r="E220">
        <f t="shared" si="3"/>
        <v>57463.060000000019</v>
      </c>
    </row>
    <row r="221" spans="1:5" x14ac:dyDescent="0.25">
      <c r="A221" t="s">
        <v>69</v>
      </c>
      <c r="B221">
        <v>111.69</v>
      </c>
      <c r="D221" s="23">
        <v>44108</v>
      </c>
      <c r="E221">
        <f t="shared" si="3"/>
        <v>57574.750000000022</v>
      </c>
    </row>
    <row r="222" spans="1:5" x14ac:dyDescent="0.25">
      <c r="A222" t="s">
        <v>68</v>
      </c>
      <c r="B222">
        <v>180</v>
      </c>
      <c r="D222" s="23">
        <v>44110</v>
      </c>
      <c r="E222">
        <f t="shared" si="3"/>
        <v>57754.750000000022</v>
      </c>
    </row>
    <row r="223" spans="1:5" x14ac:dyDescent="0.25">
      <c r="A223" t="s">
        <v>70</v>
      </c>
      <c r="B223">
        <v>191.44</v>
      </c>
      <c r="D223" s="23">
        <v>44111</v>
      </c>
      <c r="E223">
        <f t="shared" si="3"/>
        <v>57946.190000000024</v>
      </c>
    </row>
    <row r="224" spans="1:5" x14ac:dyDescent="0.25">
      <c r="A224" t="s">
        <v>71</v>
      </c>
      <c r="B224">
        <v>1206.96</v>
      </c>
      <c r="D224" s="23">
        <v>44111</v>
      </c>
      <c r="E224">
        <f t="shared" si="3"/>
        <v>59153.150000000023</v>
      </c>
    </row>
    <row r="225" spans="1:5" x14ac:dyDescent="0.25">
      <c r="A225" t="s">
        <v>69</v>
      </c>
      <c r="B225">
        <v>111.69</v>
      </c>
      <c r="D225" s="23">
        <v>44139</v>
      </c>
      <c r="E225">
        <f t="shared" si="3"/>
        <v>59264.840000000026</v>
      </c>
    </row>
    <row r="226" spans="1:5" x14ac:dyDescent="0.25">
      <c r="A226" t="s">
        <v>68</v>
      </c>
      <c r="B226">
        <v>180</v>
      </c>
      <c r="D226" s="23">
        <v>44141</v>
      </c>
      <c r="E226">
        <f t="shared" si="3"/>
        <v>59444.840000000026</v>
      </c>
    </row>
    <row r="227" spans="1:5" x14ac:dyDescent="0.25">
      <c r="A227" t="s">
        <v>70</v>
      </c>
      <c r="B227">
        <v>191.44</v>
      </c>
      <c r="D227" s="23">
        <v>44142</v>
      </c>
      <c r="E227">
        <f t="shared" si="3"/>
        <v>59636.280000000028</v>
      </c>
    </row>
    <row r="228" spans="1:5" x14ac:dyDescent="0.25">
      <c r="A228" t="s">
        <v>71</v>
      </c>
      <c r="B228">
        <v>1206.96</v>
      </c>
      <c r="D228" s="23">
        <v>44142</v>
      </c>
      <c r="E228">
        <f t="shared" si="3"/>
        <v>60843.240000000027</v>
      </c>
    </row>
    <row r="229" spans="1:5" x14ac:dyDescent="0.25">
      <c r="A229" t="s">
        <v>68</v>
      </c>
      <c r="B229">
        <v>180</v>
      </c>
      <c r="D229" s="23">
        <v>44171</v>
      </c>
      <c r="E229">
        <f t="shared" si="3"/>
        <v>61023.240000000027</v>
      </c>
    </row>
    <row r="230" spans="1:5" x14ac:dyDescent="0.25">
      <c r="A230" t="s">
        <v>70</v>
      </c>
      <c r="B230">
        <v>191.44</v>
      </c>
      <c r="D230" s="23">
        <v>44172</v>
      </c>
      <c r="E230">
        <f t="shared" si="3"/>
        <v>61214.680000000029</v>
      </c>
    </row>
    <row r="231" spans="1:5" x14ac:dyDescent="0.25">
      <c r="A231" t="s">
        <v>71</v>
      </c>
      <c r="B231">
        <v>1206.96</v>
      </c>
      <c r="D231" s="23">
        <v>44172</v>
      </c>
      <c r="E231">
        <f t="shared" si="3"/>
        <v>62421.640000000029</v>
      </c>
    </row>
    <row r="232" spans="1:5" x14ac:dyDescent="0.25">
      <c r="A232" t="s">
        <v>68</v>
      </c>
      <c r="B232">
        <v>180</v>
      </c>
      <c r="D232" s="23">
        <v>44202</v>
      </c>
      <c r="E232">
        <f t="shared" si="3"/>
        <v>62601.640000000029</v>
      </c>
    </row>
    <row r="233" spans="1:5" x14ac:dyDescent="0.25">
      <c r="A233" t="s">
        <v>70</v>
      </c>
      <c r="B233">
        <v>191.44</v>
      </c>
      <c r="D233" s="23">
        <v>44203</v>
      </c>
      <c r="E233">
        <f t="shared" si="3"/>
        <v>62793.080000000031</v>
      </c>
    </row>
    <row r="234" spans="1:5" x14ac:dyDescent="0.25">
      <c r="A234" t="s">
        <v>71</v>
      </c>
      <c r="B234">
        <v>1206.96</v>
      </c>
      <c r="D234" s="23">
        <v>44203</v>
      </c>
      <c r="E234">
        <f t="shared" ref="E234:E297" si="4">E233+B234</f>
        <v>64000.04000000003</v>
      </c>
    </row>
    <row r="235" spans="1:5" x14ac:dyDescent="0.25">
      <c r="A235" t="s">
        <v>68</v>
      </c>
      <c r="B235">
        <v>180</v>
      </c>
      <c r="D235" s="23">
        <v>44233</v>
      </c>
      <c r="E235">
        <f t="shared" si="4"/>
        <v>64180.04000000003</v>
      </c>
    </row>
    <row r="236" spans="1:5" x14ac:dyDescent="0.25">
      <c r="A236" t="s">
        <v>70</v>
      </c>
      <c r="B236">
        <v>191.44</v>
      </c>
      <c r="D236" s="23">
        <v>44234</v>
      </c>
      <c r="E236">
        <f t="shared" si="4"/>
        <v>64371.480000000032</v>
      </c>
    </row>
    <row r="237" spans="1:5" x14ac:dyDescent="0.25">
      <c r="A237" t="s">
        <v>71</v>
      </c>
      <c r="B237">
        <v>1206.96</v>
      </c>
      <c r="D237" s="23">
        <v>44234</v>
      </c>
      <c r="E237">
        <f t="shared" si="4"/>
        <v>65578.440000000031</v>
      </c>
    </row>
    <row r="238" spans="1:5" x14ac:dyDescent="0.25">
      <c r="A238" t="s">
        <v>68</v>
      </c>
      <c r="B238">
        <v>180</v>
      </c>
      <c r="D238" s="23">
        <v>44261</v>
      </c>
      <c r="E238">
        <f t="shared" si="4"/>
        <v>65758.440000000031</v>
      </c>
    </row>
    <row r="239" spans="1:5" x14ac:dyDescent="0.25">
      <c r="A239" t="s">
        <v>70</v>
      </c>
      <c r="B239">
        <v>191.44</v>
      </c>
      <c r="D239" s="23">
        <v>44262</v>
      </c>
      <c r="E239">
        <f t="shared" si="4"/>
        <v>65949.880000000034</v>
      </c>
    </row>
    <row r="240" spans="1:5" x14ac:dyDescent="0.25">
      <c r="A240" t="s">
        <v>71</v>
      </c>
      <c r="B240">
        <v>1206.96</v>
      </c>
      <c r="D240" s="23">
        <v>44262</v>
      </c>
      <c r="E240">
        <f t="shared" si="4"/>
        <v>67156.84000000004</v>
      </c>
    </row>
    <row r="241" spans="1:5" x14ac:dyDescent="0.25">
      <c r="A241" t="s">
        <v>68</v>
      </c>
      <c r="B241">
        <v>180</v>
      </c>
      <c r="D241" s="23">
        <v>44292</v>
      </c>
      <c r="E241">
        <f t="shared" si="4"/>
        <v>67336.84000000004</v>
      </c>
    </row>
    <row r="242" spans="1:5" x14ac:dyDescent="0.25">
      <c r="A242" t="s">
        <v>70</v>
      </c>
      <c r="B242">
        <v>191.44</v>
      </c>
      <c r="D242" s="23">
        <v>44293</v>
      </c>
      <c r="E242">
        <f t="shared" si="4"/>
        <v>67528.280000000042</v>
      </c>
    </row>
    <row r="243" spans="1:5" x14ac:dyDescent="0.25">
      <c r="A243" t="s">
        <v>71</v>
      </c>
      <c r="B243">
        <v>1206.96</v>
      </c>
      <c r="D243" s="23">
        <v>44293</v>
      </c>
      <c r="E243">
        <f t="shared" si="4"/>
        <v>68735.240000000049</v>
      </c>
    </row>
    <row r="244" spans="1:5" x14ac:dyDescent="0.25">
      <c r="A244" t="s">
        <v>68</v>
      </c>
      <c r="B244">
        <v>180</v>
      </c>
      <c r="D244" s="23">
        <v>44322</v>
      </c>
      <c r="E244">
        <f t="shared" si="4"/>
        <v>68915.240000000049</v>
      </c>
    </row>
    <row r="245" spans="1:5" x14ac:dyDescent="0.25">
      <c r="A245" t="s">
        <v>70</v>
      </c>
      <c r="B245">
        <v>191.44</v>
      </c>
      <c r="D245" s="23">
        <v>44323</v>
      </c>
      <c r="E245">
        <f t="shared" si="4"/>
        <v>69106.680000000051</v>
      </c>
    </row>
    <row r="246" spans="1:5" x14ac:dyDescent="0.25">
      <c r="A246" t="s">
        <v>71</v>
      </c>
      <c r="B246">
        <v>1206.96</v>
      </c>
      <c r="D246" s="23">
        <v>44323</v>
      </c>
      <c r="E246">
        <f t="shared" si="4"/>
        <v>70313.640000000058</v>
      </c>
    </row>
    <row r="247" spans="1:5" x14ac:dyDescent="0.25">
      <c r="A247" t="s">
        <v>68</v>
      </c>
      <c r="B247">
        <v>180</v>
      </c>
      <c r="D247" s="23">
        <v>44353</v>
      </c>
      <c r="E247">
        <f t="shared" si="4"/>
        <v>70493.640000000058</v>
      </c>
    </row>
    <row r="248" spans="1:5" x14ac:dyDescent="0.25">
      <c r="A248" t="s">
        <v>70</v>
      </c>
      <c r="B248">
        <v>191.44</v>
      </c>
      <c r="D248" s="23">
        <v>44354</v>
      </c>
      <c r="E248">
        <f t="shared" si="4"/>
        <v>70685.08000000006</v>
      </c>
    </row>
    <row r="249" spans="1:5" x14ac:dyDescent="0.25">
      <c r="A249" t="s">
        <v>71</v>
      </c>
      <c r="B249">
        <v>1206.96</v>
      </c>
      <c r="D249" s="23">
        <v>44354</v>
      </c>
      <c r="E249">
        <f t="shared" si="4"/>
        <v>71892.040000000066</v>
      </c>
    </row>
    <row r="250" spans="1:5" x14ac:dyDescent="0.25">
      <c r="A250" t="s">
        <v>68</v>
      </c>
      <c r="B250">
        <v>180</v>
      </c>
      <c r="D250" s="23">
        <v>44383</v>
      </c>
      <c r="E250">
        <f t="shared" si="4"/>
        <v>72072.040000000066</v>
      </c>
    </row>
    <row r="251" spans="1:5" x14ac:dyDescent="0.25">
      <c r="A251" t="s">
        <v>70</v>
      </c>
      <c r="B251">
        <v>191.44</v>
      </c>
      <c r="D251" s="23">
        <v>44384</v>
      </c>
      <c r="E251">
        <f t="shared" si="4"/>
        <v>72263.480000000069</v>
      </c>
    </row>
    <row r="252" spans="1:5" x14ac:dyDescent="0.25">
      <c r="A252" t="s">
        <v>71</v>
      </c>
      <c r="B252">
        <v>1206.96</v>
      </c>
      <c r="D252" s="23">
        <v>44384</v>
      </c>
      <c r="E252">
        <f t="shared" si="4"/>
        <v>73470.440000000075</v>
      </c>
    </row>
    <row r="253" spans="1:5" x14ac:dyDescent="0.25">
      <c r="A253" t="s">
        <v>68</v>
      </c>
      <c r="B253">
        <v>180</v>
      </c>
      <c r="D253" s="23">
        <v>44414</v>
      </c>
      <c r="E253">
        <f t="shared" si="4"/>
        <v>73650.440000000075</v>
      </c>
    </row>
    <row r="254" spans="1:5" x14ac:dyDescent="0.25">
      <c r="A254" t="s">
        <v>70</v>
      </c>
      <c r="B254">
        <v>191.44</v>
      </c>
      <c r="D254" s="23">
        <v>44415</v>
      </c>
      <c r="E254">
        <f t="shared" si="4"/>
        <v>73841.880000000077</v>
      </c>
    </row>
    <row r="255" spans="1:5" x14ac:dyDescent="0.25">
      <c r="A255" t="s">
        <v>71</v>
      </c>
      <c r="B255">
        <v>1206.96</v>
      </c>
      <c r="D255" s="23">
        <v>44415</v>
      </c>
      <c r="E255">
        <f t="shared" si="4"/>
        <v>75048.840000000084</v>
      </c>
    </row>
    <row r="256" spans="1:5" x14ac:dyDescent="0.25">
      <c r="A256" t="s">
        <v>68</v>
      </c>
      <c r="B256">
        <v>180</v>
      </c>
      <c r="D256" s="23">
        <v>44445</v>
      </c>
      <c r="E256">
        <f t="shared" si="4"/>
        <v>75228.840000000084</v>
      </c>
    </row>
    <row r="257" spans="1:5" x14ac:dyDescent="0.25">
      <c r="A257" t="s">
        <v>70</v>
      </c>
      <c r="B257">
        <v>191.44</v>
      </c>
      <c r="D257" s="23">
        <v>44446</v>
      </c>
      <c r="E257">
        <f t="shared" si="4"/>
        <v>75420.280000000086</v>
      </c>
    </row>
    <row r="258" spans="1:5" x14ac:dyDescent="0.25">
      <c r="A258" t="s">
        <v>71</v>
      </c>
      <c r="B258">
        <v>1206.96</v>
      </c>
      <c r="D258" s="23">
        <v>44446</v>
      </c>
      <c r="E258">
        <f t="shared" si="4"/>
        <v>76627.240000000093</v>
      </c>
    </row>
    <row r="259" spans="1:5" x14ac:dyDescent="0.25">
      <c r="A259" t="s">
        <v>68</v>
      </c>
      <c r="B259">
        <v>180</v>
      </c>
      <c r="D259" s="23">
        <v>44475</v>
      </c>
      <c r="E259">
        <f t="shared" si="4"/>
        <v>76807.240000000093</v>
      </c>
    </row>
    <row r="260" spans="1:5" x14ac:dyDescent="0.25">
      <c r="A260" t="s">
        <v>70</v>
      </c>
      <c r="B260">
        <v>191.44</v>
      </c>
      <c r="D260" s="23">
        <v>44476</v>
      </c>
      <c r="E260">
        <f t="shared" si="4"/>
        <v>76998.680000000095</v>
      </c>
    </row>
    <row r="261" spans="1:5" x14ac:dyDescent="0.25">
      <c r="A261" t="s">
        <v>71</v>
      </c>
      <c r="B261">
        <v>1206.96</v>
      </c>
      <c r="D261" s="23">
        <v>44476</v>
      </c>
      <c r="E261">
        <f t="shared" si="4"/>
        <v>78205.640000000101</v>
      </c>
    </row>
    <row r="262" spans="1:5" x14ac:dyDescent="0.25">
      <c r="A262" t="s">
        <v>68</v>
      </c>
      <c r="B262">
        <v>180</v>
      </c>
      <c r="D262" s="23">
        <v>44506</v>
      </c>
      <c r="E262">
        <f t="shared" si="4"/>
        <v>78385.640000000101</v>
      </c>
    </row>
    <row r="263" spans="1:5" x14ac:dyDescent="0.25">
      <c r="A263" t="s">
        <v>70</v>
      </c>
      <c r="B263">
        <v>191.44</v>
      </c>
      <c r="D263" s="23">
        <v>44507</v>
      </c>
      <c r="E263">
        <f t="shared" si="4"/>
        <v>78577.080000000104</v>
      </c>
    </row>
    <row r="264" spans="1:5" x14ac:dyDescent="0.25">
      <c r="A264" t="s">
        <v>71</v>
      </c>
      <c r="B264">
        <v>1206.96</v>
      </c>
      <c r="D264" s="23">
        <v>44507</v>
      </c>
      <c r="E264">
        <f t="shared" si="4"/>
        <v>79784.04000000011</v>
      </c>
    </row>
    <row r="265" spans="1:5" x14ac:dyDescent="0.25">
      <c r="A265" t="s">
        <v>68</v>
      </c>
      <c r="B265">
        <v>180</v>
      </c>
      <c r="D265" s="23">
        <v>44536</v>
      </c>
      <c r="E265">
        <f t="shared" si="4"/>
        <v>79964.04000000011</v>
      </c>
    </row>
    <row r="266" spans="1:5" x14ac:dyDescent="0.25">
      <c r="A266" t="s">
        <v>70</v>
      </c>
      <c r="B266">
        <v>191.44</v>
      </c>
      <c r="D266" s="23">
        <v>44537</v>
      </c>
      <c r="E266">
        <f t="shared" si="4"/>
        <v>80155.480000000112</v>
      </c>
    </row>
    <row r="267" spans="1:5" x14ac:dyDescent="0.25">
      <c r="A267" t="s">
        <v>71</v>
      </c>
      <c r="B267">
        <v>1206.96</v>
      </c>
      <c r="D267" s="23">
        <v>44537</v>
      </c>
      <c r="E267">
        <f t="shared" si="4"/>
        <v>81362.440000000119</v>
      </c>
    </row>
    <row r="268" spans="1:5" x14ac:dyDescent="0.25">
      <c r="A268" t="s">
        <v>68</v>
      </c>
      <c r="B268">
        <v>180</v>
      </c>
      <c r="D268" s="23">
        <v>44567</v>
      </c>
      <c r="E268">
        <f t="shared" si="4"/>
        <v>81542.440000000119</v>
      </c>
    </row>
    <row r="269" spans="1:5" x14ac:dyDescent="0.25">
      <c r="A269" t="s">
        <v>70</v>
      </c>
      <c r="B269">
        <v>191.44</v>
      </c>
      <c r="D269" s="23">
        <v>44568</v>
      </c>
      <c r="E269">
        <f t="shared" si="4"/>
        <v>81733.880000000121</v>
      </c>
    </row>
    <row r="270" spans="1:5" x14ac:dyDescent="0.25">
      <c r="A270" t="s">
        <v>71</v>
      </c>
      <c r="B270">
        <v>1206.96</v>
      </c>
      <c r="D270" s="23">
        <v>44568</v>
      </c>
      <c r="E270">
        <f t="shared" si="4"/>
        <v>82940.840000000127</v>
      </c>
    </row>
    <row r="271" spans="1:5" x14ac:dyDescent="0.25">
      <c r="A271" t="s">
        <v>68</v>
      </c>
      <c r="B271">
        <v>180</v>
      </c>
      <c r="D271" s="23">
        <v>44598</v>
      </c>
      <c r="E271">
        <f t="shared" si="4"/>
        <v>83120.840000000127</v>
      </c>
    </row>
    <row r="272" spans="1:5" x14ac:dyDescent="0.25">
      <c r="A272" t="s">
        <v>70</v>
      </c>
      <c r="B272">
        <v>191.44</v>
      </c>
      <c r="D272" s="23">
        <v>44599</v>
      </c>
      <c r="E272">
        <f t="shared" si="4"/>
        <v>83312.28000000013</v>
      </c>
    </row>
    <row r="273" spans="1:5" x14ac:dyDescent="0.25">
      <c r="A273" t="s">
        <v>71</v>
      </c>
      <c r="B273">
        <v>1206.96</v>
      </c>
      <c r="D273" s="23">
        <v>44599</v>
      </c>
      <c r="E273">
        <f t="shared" si="4"/>
        <v>84519.240000000136</v>
      </c>
    </row>
    <row r="274" spans="1:5" x14ac:dyDescent="0.25">
      <c r="A274" t="s">
        <v>68</v>
      </c>
      <c r="B274">
        <v>180</v>
      </c>
      <c r="D274" s="23">
        <v>44626</v>
      </c>
      <c r="E274">
        <f t="shared" si="4"/>
        <v>84699.240000000136</v>
      </c>
    </row>
    <row r="275" spans="1:5" x14ac:dyDescent="0.25">
      <c r="A275" t="s">
        <v>70</v>
      </c>
      <c r="B275">
        <v>191.44</v>
      </c>
      <c r="D275" s="23">
        <v>44627</v>
      </c>
      <c r="E275">
        <f t="shared" si="4"/>
        <v>84890.680000000139</v>
      </c>
    </row>
    <row r="276" spans="1:5" x14ac:dyDescent="0.25">
      <c r="A276" t="s">
        <v>71</v>
      </c>
      <c r="B276">
        <v>1206.96</v>
      </c>
      <c r="D276" s="23">
        <v>44627</v>
      </c>
      <c r="E276">
        <f t="shared" si="4"/>
        <v>86097.640000000145</v>
      </c>
    </row>
    <row r="277" spans="1:5" x14ac:dyDescent="0.25">
      <c r="A277" t="s">
        <v>68</v>
      </c>
      <c r="B277">
        <v>180</v>
      </c>
      <c r="D277" s="23">
        <v>44657</v>
      </c>
      <c r="E277">
        <f t="shared" si="4"/>
        <v>86277.640000000145</v>
      </c>
    </row>
    <row r="278" spans="1:5" x14ac:dyDescent="0.25">
      <c r="A278" t="s">
        <v>70</v>
      </c>
      <c r="B278">
        <v>191.44</v>
      </c>
      <c r="D278" s="23">
        <v>44658</v>
      </c>
      <c r="E278">
        <f t="shared" si="4"/>
        <v>86469.080000000147</v>
      </c>
    </row>
    <row r="279" spans="1:5" x14ac:dyDescent="0.25">
      <c r="A279" t="s">
        <v>71</v>
      </c>
      <c r="B279">
        <v>1206.96</v>
      </c>
      <c r="D279" s="23">
        <v>44658</v>
      </c>
      <c r="E279">
        <f t="shared" si="4"/>
        <v>87676.040000000154</v>
      </c>
    </row>
    <row r="280" spans="1:5" x14ac:dyDescent="0.25">
      <c r="A280" t="s">
        <v>68</v>
      </c>
      <c r="B280">
        <v>180</v>
      </c>
      <c r="D280" s="23">
        <v>44687</v>
      </c>
      <c r="E280">
        <f t="shared" si="4"/>
        <v>87856.040000000154</v>
      </c>
    </row>
    <row r="281" spans="1:5" x14ac:dyDescent="0.25">
      <c r="A281" t="s">
        <v>70</v>
      </c>
      <c r="B281">
        <v>191.44</v>
      </c>
      <c r="D281" s="23">
        <v>44688</v>
      </c>
      <c r="E281">
        <f t="shared" si="4"/>
        <v>88047.480000000156</v>
      </c>
    </row>
    <row r="282" spans="1:5" x14ac:dyDescent="0.25">
      <c r="A282" t="s">
        <v>71</v>
      </c>
      <c r="B282">
        <v>1206.96</v>
      </c>
      <c r="D282" s="23">
        <v>44688</v>
      </c>
      <c r="E282">
        <f t="shared" si="4"/>
        <v>89254.440000000162</v>
      </c>
    </row>
    <row r="283" spans="1:5" x14ac:dyDescent="0.25">
      <c r="A283" t="s">
        <v>68</v>
      </c>
      <c r="B283">
        <v>180</v>
      </c>
      <c r="D283" s="23">
        <v>44718</v>
      </c>
      <c r="E283">
        <f t="shared" si="4"/>
        <v>89434.440000000162</v>
      </c>
    </row>
    <row r="284" spans="1:5" x14ac:dyDescent="0.25">
      <c r="A284" t="s">
        <v>70</v>
      </c>
      <c r="B284">
        <v>191.44</v>
      </c>
      <c r="D284" s="23">
        <v>44719</v>
      </c>
      <c r="E284">
        <f t="shared" si="4"/>
        <v>89625.880000000165</v>
      </c>
    </row>
    <row r="285" spans="1:5" x14ac:dyDescent="0.25">
      <c r="A285" t="s">
        <v>71</v>
      </c>
      <c r="B285">
        <v>1206.96</v>
      </c>
      <c r="D285" s="23">
        <v>44719</v>
      </c>
      <c r="E285">
        <f t="shared" si="4"/>
        <v>90832.840000000171</v>
      </c>
    </row>
    <row r="286" spans="1:5" x14ac:dyDescent="0.25">
      <c r="A286" t="s">
        <v>68</v>
      </c>
      <c r="B286">
        <v>180</v>
      </c>
      <c r="D286" s="23">
        <v>44748</v>
      </c>
      <c r="E286">
        <f t="shared" si="4"/>
        <v>91012.840000000171</v>
      </c>
    </row>
    <row r="287" spans="1:5" x14ac:dyDescent="0.25">
      <c r="A287" t="s">
        <v>70</v>
      </c>
      <c r="B287">
        <v>191.44</v>
      </c>
      <c r="D287" s="23">
        <v>44749</v>
      </c>
      <c r="E287">
        <f t="shared" si="4"/>
        <v>91204.280000000173</v>
      </c>
    </row>
    <row r="288" spans="1:5" x14ac:dyDescent="0.25">
      <c r="A288" t="s">
        <v>71</v>
      </c>
      <c r="B288">
        <v>1206.96</v>
      </c>
      <c r="D288" s="23">
        <v>44749</v>
      </c>
      <c r="E288">
        <f t="shared" si="4"/>
        <v>92411.24000000018</v>
      </c>
    </row>
    <row r="289" spans="1:5" x14ac:dyDescent="0.25">
      <c r="A289" t="s">
        <v>68</v>
      </c>
      <c r="B289">
        <v>180</v>
      </c>
      <c r="D289" s="23">
        <v>44779</v>
      </c>
      <c r="E289">
        <f t="shared" si="4"/>
        <v>92591.24000000018</v>
      </c>
    </row>
    <row r="290" spans="1:5" x14ac:dyDescent="0.25">
      <c r="A290" t="s">
        <v>70</v>
      </c>
      <c r="B290">
        <v>191.44</v>
      </c>
      <c r="D290" s="23">
        <v>44780</v>
      </c>
      <c r="E290">
        <f t="shared" si="4"/>
        <v>92782.680000000182</v>
      </c>
    </row>
    <row r="291" spans="1:5" x14ac:dyDescent="0.25">
      <c r="A291" t="s">
        <v>71</v>
      </c>
      <c r="B291">
        <v>1206.96</v>
      </c>
      <c r="D291" s="23">
        <v>44780</v>
      </c>
      <c r="E291">
        <f t="shared" si="4"/>
        <v>93989.640000000189</v>
      </c>
    </row>
    <row r="292" spans="1:5" x14ac:dyDescent="0.25">
      <c r="A292" t="s">
        <v>68</v>
      </c>
      <c r="B292">
        <v>180</v>
      </c>
      <c r="D292" s="23">
        <v>44810</v>
      </c>
      <c r="E292">
        <f t="shared" si="4"/>
        <v>94169.640000000189</v>
      </c>
    </row>
    <row r="293" spans="1:5" x14ac:dyDescent="0.25">
      <c r="A293" t="s">
        <v>70</v>
      </c>
      <c r="B293">
        <v>191.44</v>
      </c>
      <c r="D293" s="23">
        <v>44811</v>
      </c>
      <c r="E293">
        <f t="shared" si="4"/>
        <v>94361.080000000191</v>
      </c>
    </row>
    <row r="294" spans="1:5" x14ac:dyDescent="0.25">
      <c r="A294" t="s">
        <v>71</v>
      </c>
      <c r="B294">
        <v>1206.96</v>
      </c>
      <c r="D294" s="23">
        <v>44811</v>
      </c>
      <c r="E294">
        <f t="shared" si="4"/>
        <v>95568.040000000197</v>
      </c>
    </row>
    <row r="295" spans="1:5" x14ac:dyDescent="0.25">
      <c r="A295" t="s">
        <v>68</v>
      </c>
      <c r="B295">
        <v>180</v>
      </c>
      <c r="D295" s="23">
        <v>44840</v>
      </c>
      <c r="E295">
        <f t="shared" si="4"/>
        <v>95748.040000000197</v>
      </c>
    </row>
    <row r="296" spans="1:5" x14ac:dyDescent="0.25">
      <c r="A296" t="s">
        <v>70</v>
      </c>
      <c r="B296">
        <v>191.44</v>
      </c>
      <c r="D296" s="23">
        <v>44841</v>
      </c>
      <c r="E296">
        <f t="shared" si="4"/>
        <v>95939.4800000002</v>
      </c>
    </row>
    <row r="297" spans="1:5" x14ac:dyDescent="0.25">
      <c r="A297" t="s">
        <v>71</v>
      </c>
      <c r="B297">
        <v>1206.96</v>
      </c>
      <c r="D297" s="23">
        <v>44841</v>
      </c>
      <c r="E297">
        <f t="shared" si="4"/>
        <v>97146.440000000206</v>
      </c>
    </row>
    <row r="298" spans="1:5" x14ac:dyDescent="0.25">
      <c r="A298" t="s">
        <v>68</v>
      </c>
      <c r="B298">
        <v>180</v>
      </c>
      <c r="D298" s="23">
        <v>44871</v>
      </c>
      <c r="E298">
        <f t="shared" ref="E298:E361" si="5">E297+B298</f>
        <v>97326.440000000206</v>
      </c>
    </row>
    <row r="299" spans="1:5" x14ac:dyDescent="0.25">
      <c r="A299" t="s">
        <v>70</v>
      </c>
      <c r="B299">
        <v>191.44</v>
      </c>
      <c r="D299" s="23">
        <v>44872</v>
      </c>
      <c r="E299">
        <f t="shared" si="5"/>
        <v>97517.880000000208</v>
      </c>
    </row>
    <row r="300" spans="1:5" x14ac:dyDescent="0.25">
      <c r="A300" t="s">
        <v>71</v>
      </c>
      <c r="B300">
        <v>1206.96</v>
      </c>
      <c r="D300" s="23">
        <v>44872</v>
      </c>
      <c r="E300">
        <f t="shared" si="5"/>
        <v>98724.840000000215</v>
      </c>
    </row>
    <row r="301" spans="1:5" x14ac:dyDescent="0.25">
      <c r="A301" t="s">
        <v>70</v>
      </c>
      <c r="B301">
        <v>191.44</v>
      </c>
      <c r="D301" s="23">
        <v>44902</v>
      </c>
      <c r="E301">
        <f t="shared" si="5"/>
        <v>98916.280000000217</v>
      </c>
    </row>
    <row r="302" spans="1:5" x14ac:dyDescent="0.25">
      <c r="A302" t="s">
        <v>71</v>
      </c>
      <c r="B302">
        <v>1206.96</v>
      </c>
      <c r="D302" s="23">
        <v>44902</v>
      </c>
      <c r="E302">
        <f t="shared" si="5"/>
        <v>100123.24000000022</v>
      </c>
    </row>
    <row r="303" spans="1:5" x14ac:dyDescent="0.25">
      <c r="A303" t="s">
        <v>70</v>
      </c>
      <c r="B303">
        <v>191.44</v>
      </c>
      <c r="D303" s="23">
        <v>44933</v>
      </c>
      <c r="E303">
        <f t="shared" si="5"/>
        <v>100314.68000000023</v>
      </c>
    </row>
    <row r="304" spans="1:5" x14ac:dyDescent="0.25">
      <c r="A304" t="s">
        <v>71</v>
      </c>
      <c r="B304">
        <v>1206.96</v>
      </c>
      <c r="D304" s="23">
        <v>44933</v>
      </c>
      <c r="E304">
        <f t="shared" si="5"/>
        <v>101521.64000000023</v>
      </c>
    </row>
    <row r="305" spans="1:5" x14ac:dyDescent="0.25">
      <c r="A305" t="s">
        <v>70</v>
      </c>
      <c r="B305">
        <v>191.44</v>
      </c>
      <c r="D305" s="23">
        <v>44964</v>
      </c>
      <c r="E305">
        <f t="shared" si="5"/>
        <v>101713.08000000023</v>
      </c>
    </row>
    <row r="306" spans="1:5" x14ac:dyDescent="0.25">
      <c r="A306" t="s">
        <v>71</v>
      </c>
      <c r="B306">
        <v>1206.96</v>
      </c>
      <c r="D306" s="23">
        <v>44964</v>
      </c>
      <c r="E306">
        <f t="shared" si="5"/>
        <v>102920.04000000024</v>
      </c>
    </row>
    <row r="307" spans="1:5" x14ac:dyDescent="0.25">
      <c r="A307" t="s">
        <v>70</v>
      </c>
      <c r="B307">
        <v>191.44</v>
      </c>
      <c r="D307" s="23">
        <v>44992</v>
      </c>
      <c r="E307">
        <f t="shared" si="5"/>
        <v>103111.48000000024</v>
      </c>
    </row>
    <row r="308" spans="1:5" x14ac:dyDescent="0.25">
      <c r="A308" t="s">
        <v>71</v>
      </c>
      <c r="B308">
        <v>1206.96</v>
      </c>
      <c r="D308" s="23">
        <v>44992</v>
      </c>
      <c r="E308">
        <f t="shared" si="5"/>
        <v>104318.44000000025</v>
      </c>
    </row>
    <row r="309" spans="1:5" x14ac:dyDescent="0.25">
      <c r="A309" t="s">
        <v>70</v>
      </c>
      <c r="B309">
        <v>191.44</v>
      </c>
      <c r="D309" s="23">
        <v>45023</v>
      </c>
      <c r="E309">
        <f t="shared" si="5"/>
        <v>104509.88000000025</v>
      </c>
    </row>
    <row r="310" spans="1:5" x14ac:dyDescent="0.25">
      <c r="A310" t="s">
        <v>71</v>
      </c>
      <c r="B310">
        <v>1206.96</v>
      </c>
      <c r="D310" s="23">
        <v>45023</v>
      </c>
      <c r="E310">
        <f t="shared" si="5"/>
        <v>105716.84000000026</v>
      </c>
    </row>
    <row r="311" spans="1:5" x14ac:dyDescent="0.25">
      <c r="A311" t="s">
        <v>70</v>
      </c>
      <c r="B311">
        <v>191.44</v>
      </c>
      <c r="D311" s="23">
        <v>45053</v>
      </c>
      <c r="E311">
        <f t="shared" si="5"/>
        <v>105908.28000000026</v>
      </c>
    </row>
    <row r="312" spans="1:5" x14ac:dyDescent="0.25">
      <c r="A312" t="s">
        <v>71</v>
      </c>
      <c r="B312">
        <v>1206.96</v>
      </c>
      <c r="D312" s="23">
        <v>45053</v>
      </c>
      <c r="E312">
        <f t="shared" si="5"/>
        <v>107115.24000000027</v>
      </c>
    </row>
    <row r="313" spans="1:5" x14ac:dyDescent="0.25">
      <c r="A313" t="s">
        <v>70</v>
      </c>
      <c r="B313">
        <v>191.44</v>
      </c>
      <c r="D313" s="23">
        <v>45084</v>
      </c>
      <c r="E313">
        <f t="shared" si="5"/>
        <v>107306.68000000027</v>
      </c>
    </row>
    <row r="314" spans="1:5" x14ac:dyDescent="0.25">
      <c r="A314" t="s">
        <v>71</v>
      </c>
      <c r="B314">
        <v>1206.96</v>
      </c>
      <c r="D314" s="23">
        <v>45084</v>
      </c>
      <c r="E314">
        <f t="shared" si="5"/>
        <v>108513.64000000028</v>
      </c>
    </row>
    <row r="315" spans="1:5" x14ac:dyDescent="0.25">
      <c r="A315" t="s">
        <v>70</v>
      </c>
      <c r="B315">
        <v>191.44</v>
      </c>
      <c r="D315" s="23">
        <v>45114</v>
      </c>
      <c r="E315">
        <f t="shared" si="5"/>
        <v>108705.08000000028</v>
      </c>
    </row>
    <row r="316" spans="1:5" x14ac:dyDescent="0.25">
      <c r="A316" t="s">
        <v>71</v>
      </c>
      <c r="B316">
        <v>1206.96</v>
      </c>
      <c r="D316" s="23">
        <v>45114</v>
      </c>
      <c r="E316">
        <f t="shared" si="5"/>
        <v>109912.04000000028</v>
      </c>
    </row>
    <row r="317" spans="1:5" x14ac:dyDescent="0.25">
      <c r="A317" t="s">
        <v>70</v>
      </c>
      <c r="B317">
        <v>191.44</v>
      </c>
      <c r="D317" s="23">
        <v>45145</v>
      </c>
      <c r="E317">
        <f t="shared" si="5"/>
        <v>110103.48000000029</v>
      </c>
    </row>
    <row r="318" spans="1:5" x14ac:dyDescent="0.25">
      <c r="A318" t="s">
        <v>71</v>
      </c>
      <c r="B318">
        <v>1206.96</v>
      </c>
      <c r="D318" s="23">
        <v>45145</v>
      </c>
      <c r="E318">
        <f t="shared" si="5"/>
        <v>111310.44000000029</v>
      </c>
    </row>
    <row r="319" spans="1:5" x14ac:dyDescent="0.25">
      <c r="A319" t="s">
        <v>70</v>
      </c>
      <c r="B319">
        <v>191.44</v>
      </c>
      <c r="D319" s="23">
        <v>45176</v>
      </c>
      <c r="E319">
        <f t="shared" si="5"/>
        <v>111501.8800000003</v>
      </c>
    </row>
    <row r="320" spans="1:5" x14ac:dyDescent="0.25">
      <c r="A320" t="s">
        <v>71</v>
      </c>
      <c r="B320">
        <v>1206.96</v>
      </c>
      <c r="D320" s="23">
        <v>45176</v>
      </c>
      <c r="E320">
        <f t="shared" si="5"/>
        <v>112708.8400000003</v>
      </c>
    </row>
    <row r="321" spans="1:5" x14ac:dyDescent="0.25">
      <c r="A321" t="s">
        <v>70</v>
      </c>
      <c r="B321">
        <v>191.44</v>
      </c>
      <c r="D321" s="23">
        <v>45206</v>
      </c>
      <c r="E321">
        <f t="shared" si="5"/>
        <v>112900.2800000003</v>
      </c>
    </row>
    <row r="322" spans="1:5" x14ac:dyDescent="0.25">
      <c r="A322" t="s">
        <v>71</v>
      </c>
      <c r="B322">
        <v>1206.96</v>
      </c>
      <c r="D322" s="23">
        <v>45206</v>
      </c>
      <c r="E322">
        <f t="shared" si="5"/>
        <v>114107.24000000031</v>
      </c>
    </row>
    <row r="323" spans="1:5" x14ac:dyDescent="0.25">
      <c r="A323" t="s">
        <v>70</v>
      </c>
      <c r="B323">
        <v>191.44</v>
      </c>
      <c r="D323" s="23">
        <v>45237</v>
      </c>
      <c r="E323">
        <f t="shared" si="5"/>
        <v>114298.68000000031</v>
      </c>
    </row>
    <row r="324" spans="1:5" x14ac:dyDescent="0.25">
      <c r="A324" t="s">
        <v>71</v>
      </c>
      <c r="B324">
        <v>1206.96</v>
      </c>
      <c r="D324" s="23">
        <v>45237</v>
      </c>
      <c r="E324">
        <f t="shared" si="5"/>
        <v>115505.64000000032</v>
      </c>
    </row>
    <row r="325" spans="1:5" x14ac:dyDescent="0.25">
      <c r="A325" t="s">
        <v>70</v>
      </c>
      <c r="B325">
        <v>191.44</v>
      </c>
      <c r="D325" s="23">
        <v>45267</v>
      </c>
      <c r="E325">
        <f t="shared" si="5"/>
        <v>115697.08000000032</v>
      </c>
    </row>
    <row r="326" spans="1:5" x14ac:dyDescent="0.25">
      <c r="A326" t="s">
        <v>71</v>
      </c>
      <c r="B326">
        <v>1206.96</v>
      </c>
      <c r="D326" s="23">
        <v>45267</v>
      </c>
      <c r="E326">
        <f t="shared" si="5"/>
        <v>116904.04000000033</v>
      </c>
    </row>
    <row r="327" spans="1:5" x14ac:dyDescent="0.25">
      <c r="A327" t="s">
        <v>70</v>
      </c>
      <c r="B327">
        <v>191.44</v>
      </c>
      <c r="D327" s="23">
        <v>45298</v>
      </c>
      <c r="E327">
        <f t="shared" si="5"/>
        <v>117095.48000000033</v>
      </c>
    </row>
    <row r="328" spans="1:5" x14ac:dyDescent="0.25">
      <c r="A328" t="s">
        <v>71</v>
      </c>
      <c r="B328">
        <v>1206.96</v>
      </c>
      <c r="D328" s="23">
        <v>45298</v>
      </c>
      <c r="E328">
        <f t="shared" si="5"/>
        <v>118302.44000000034</v>
      </c>
    </row>
    <row r="329" spans="1:5" x14ac:dyDescent="0.25">
      <c r="A329" t="s">
        <v>70</v>
      </c>
      <c r="B329">
        <v>191.44</v>
      </c>
      <c r="D329" s="23">
        <v>45329</v>
      </c>
      <c r="E329">
        <f t="shared" si="5"/>
        <v>118493.88000000034</v>
      </c>
    </row>
    <row r="330" spans="1:5" x14ac:dyDescent="0.25">
      <c r="A330" t="s">
        <v>71</v>
      </c>
      <c r="B330">
        <v>1206.96</v>
      </c>
      <c r="D330" s="23">
        <v>45329</v>
      </c>
      <c r="E330">
        <f t="shared" si="5"/>
        <v>119700.84000000035</v>
      </c>
    </row>
    <row r="331" spans="1:5" x14ac:dyDescent="0.25">
      <c r="A331" t="s">
        <v>70</v>
      </c>
      <c r="B331">
        <v>191.44</v>
      </c>
      <c r="D331" s="23">
        <v>45358</v>
      </c>
      <c r="E331">
        <f t="shared" si="5"/>
        <v>119892.28000000035</v>
      </c>
    </row>
    <row r="332" spans="1:5" x14ac:dyDescent="0.25">
      <c r="A332" t="s">
        <v>71</v>
      </c>
      <c r="B332">
        <v>1206.96</v>
      </c>
      <c r="D332" s="23">
        <v>45358</v>
      </c>
      <c r="E332">
        <f t="shared" si="5"/>
        <v>121099.24000000035</v>
      </c>
    </row>
    <row r="333" spans="1:5" x14ac:dyDescent="0.25">
      <c r="A333" t="s">
        <v>70</v>
      </c>
      <c r="B333">
        <v>191.44</v>
      </c>
      <c r="D333" s="23">
        <v>45389</v>
      </c>
      <c r="E333">
        <f t="shared" si="5"/>
        <v>121290.68000000036</v>
      </c>
    </row>
    <row r="334" spans="1:5" x14ac:dyDescent="0.25">
      <c r="A334" t="s">
        <v>71</v>
      </c>
      <c r="B334">
        <v>1206.96</v>
      </c>
      <c r="D334" s="23">
        <v>45389</v>
      </c>
      <c r="E334">
        <f t="shared" si="5"/>
        <v>122497.64000000036</v>
      </c>
    </row>
    <row r="335" spans="1:5" x14ac:dyDescent="0.25">
      <c r="A335" t="s">
        <v>70</v>
      </c>
      <c r="B335">
        <v>191.44</v>
      </c>
      <c r="D335" s="23">
        <v>45419</v>
      </c>
      <c r="E335">
        <f t="shared" si="5"/>
        <v>122689.08000000037</v>
      </c>
    </row>
    <row r="336" spans="1:5" x14ac:dyDescent="0.25">
      <c r="A336" t="s">
        <v>71</v>
      </c>
      <c r="B336">
        <v>1206.96</v>
      </c>
      <c r="D336" s="23">
        <v>45419</v>
      </c>
      <c r="E336">
        <f t="shared" si="5"/>
        <v>123896.04000000037</v>
      </c>
    </row>
    <row r="337" spans="1:5" x14ac:dyDescent="0.25">
      <c r="A337" t="s">
        <v>70</v>
      </c>
      <c r="B337">
        <v>191.44</v>
      </c>
      <c r="D337" s="23">
        <v>45450</v>
      </c>
      <c r="E337">
        <f t="shared" si="5"/>
        <v>124087.48000000037</v>
      </c>
    </row>
    <row r="338" spans="1:5" x14ac:dyDescent="0.25">
      <c r="A338" t="s">
        <v>71</v>
      </c>
      <c r="B338">
        <v>1206.96</v>
      </c>
      <c r="D338" s="23">
        <v>45450</v>
      </c>
      <c r="E338">
        <f t="shared" si="5"/>
        <v>125294.44000000038</v>
      </c>
    </row>
    <row r="339" spans="1:5" x14ac:dyDescent="0.25">
      <c r="A339" t="s">
        <v>70</v>
      </c>
      <c r="B339">
        <v>191.44</v>
      </c>
      <c r="D339" s="23">
        <v>45480</v>
      </c>
      <c r="E339">
        <f t="shared" si="5"/>
        <v>125485.88000000038</v>
      </c>
    </row>
    <row r="340" spans="1:5" x14ac:dyDescent="0.25">
      <c r="A340" t="s">
        <v>71</v>
      </c>
      <c r="B340">
        <v>1206.96</v>
      </c>
      <c r="D340" s="23">
        <v>45480</v>
      </c>
      <c r="E340">
        <f t="shared" si="5"/>
        <v>126692.84000000039</v>
      </c>
    </row>
    <row r="341" spans="1:5" x14ac:dyDescent="0.25">
      <c r="A341" t="s">
        <v>70</v>
      </c>
      <c r="B341">
        <v>191.44</v>
      </c>
      <c r="D341" s="23">
        <v>45511</v>
      </c>
      <c r="E341">
        <f t="shared" si="5"/>
        <v>126884.28000000039</v>
      </c>
    </row>
    <row r="342" spans="1:5" x14ac:dyDescent="0.25">
      <c r="A342" t="s">
        <v>71</v>
      </c>
      <c r="B342">
        <v>1206.96</v>
      </c>
      <c r="D342" s="23">
        <v>45511</v>
      </c>
      <c r="E342">
        <f t="shared" si="5"/>
        <v>128091.2400000004</v>
      </c>
    </row>
    <row r="343" spans="1:5" x14ac:dyDescent="0.25">
      <c r="A343" t="s">
        <v>71</v>
      </c>
      <c r="B343">
        <v>1206.96</v>
      </c>
      <c r="D343" s="23">
        <v>45542</v>
      </c>
      <c r="E343">
        <f t="shared" si="5"/>
        <v>129298.2000000004</v>
      </c>
    </row>
    <row r="344" spans="1:5" x14ac:dyDescent="0.25">
      <c r="A344" t="s">
        <v>71</v>
      </c>
      <c r="B344">
        <v>1206.96</v>
      </c>
      <c r="D344" s="23">
        <v>45572</v>
      </c>
      <c r="E344">
        <f t="shared" si="5"/>
        <v>130505.16000000041</v>
      </c>
    </row>
    <row r="345" spans="1:5" x14ac:dyDescent="0.25">
      <c r="A345" t="s">
        <v>71</v>
      </c>
      <c r="B345">
        <v>1206.96</v>
      </c>
      <c r="D345" s="23">
        <v>45603</v>
      </c>
      <c r="E345">
        <f t="shared" si="5"/>
        <v>131712.1200000004</v>
      </c>
    </row>
    <row r="346" spans="1:5" x14ac:dyDescent="0.25">
      <c r="A346" t="s">
        <v>71</v>
      </c>
      <c r="B346">
        <v>1206.96</v>
      </c>
      <c r="D346" s="23">
        <v>45633</v>
      </c>
      <c r="E346">
        <f t="shared" si="5"/>
        <v>132919.08000000039</v>
      </c>
    </row>
    <row r="347" spans="1:5" x14ac:dyDescent="0.25">
      <c r="A347" t="s">
        <v>71</v>
      </c>
      <c r="B347">
        <v>1206.96</v>
      </c>
      <c r="D347" s="23">
        <v>45664</v>
      </c>
      <c r="E347">
        <f t="shared" si="5"/>
        <v>134126.04000000039</v>
      </c>
    </row>
    <row r="348" spans="1:5" x14ac:dyDescent="0.25">
      <c r="A348" t="s">
        <v>71</v>
      </c>
      <c r="B348">
        <v>1206.96</v>
      </c>
      <c r="D348" s="23">
        <v>45695</v>
      </c>
      <c r="E348">
        <f t="shared" si="5"/>
        <v>135333.00000000038</v>
      </c>
    </row>
    <row r="349" spans="1:5" x14ac:dyDescent="0.25">
      <c r="A349" t="s">
        <v>71</v>
      </c>
      <c r="B349">
        <v>1206.96</v>
      </c>
      <c r="D349" s="23">
        <v>45723</v>
      </c>
      <c r="E349">
        <f t="shared" si="5"/>
        <v>136539.96000000037</v>
      </c>
    </row>
    <row r="350" spans="1:5" x14ac:dyDescent="0.25">
      <c r="A350" t="s">
        <v>71</v>
      </c>
      <c r="B350">
        <v>1206.96</v>
      </c>
      <c r="D350" s="23">
        <v>45754</v>
      </c>
      <c r="E350">
        <f t="shared" si="5"/>
        <v>137746.92000000036</v>
      </c>
    </row>
    <row r="351" spans="1:5" x14ac:dyDescent="0.25">
      <c r="A351" t="s">
        <v>71</v>
      </c>
      <c r="B351">
        <v>1206.96</v>
      </c>
      <c r="D351" s="23">
        <v>45784</v>
      </c>
      <c r="E351">
        <f t="shared" si="5"/>
        <v>138953.88000000035</v>
      </c>
    </row>
    <row r="352" spans="1:5" x14ac:dyDescent="0.25">
      <c r="A352" t="s">
        <v>71</v>
      </c>
      <c r="B352">
        <v>1206.96</v>
      </c>
      <c r="D352" s="23">
        <v>45815</v>
      </c>
      <c r="E352">
        <f t="shared" si="5"/>
        <v>140160.84000000035</v>
      </c>
    </row>
    <row r="353" spans="1:5" x14ac:dyDescent="0.25">
      <c r="A353" t="s">
        <v>71</v>
      </c>
      <c r="B353">
        <v>1206.96</v>
      </c>
      <c r="D353" s="23">
        <v>45845</v>
      </c>
      <c r="E353">
        <f t="shared" si="5"/>
        <v>141367.80000000034</v>
      </c>
    </row>
    <row r="354" spans="1:5" x14ac:dyDescent="0.25">
      <c r="A354" t="s">
        <v>71</v>
      </c>
      <c r="B354">
        <v>1206.96</v>
      </c>
      <c r="D354" s="23">
        <v>45876</v>
      </c>
      <c r="E354">
        <f t="shared" si="5"/>
        <v>142574.76000000033</v>
      </c>
    </row>
    <row r="355" spans="1:5" x14ac:dyDescent="0.25">
      <c r="A355" t="s">
        <v>71</v>
      </c>
      <c r="B355">
        <v>1206.96</v>
      </c>
      <c r="D355" s="23">
        <v>45907</v>
      </c>
      <c r="E355">
        <f t="shared" si="5"/>
        <v>143781.72000000032</v>
      </c>
    </row>
    <row r="356" spans="1:5" x14ac:dyDescent="0.25">
      <c r="A356" t="s">
        <v>71</v>
      </c>
      <c r="B356">
        <v>1206.96</v>
      </c>
      <c r="D356" s="23">
        <v>45937</v>
      </c>
      <c r="E356">
        <f t="shared" si="5"/>
        <v>144988.68000000031</v>
      </c>
    </row>
    <row r="357" spans="1:5" x14ac:dyDescent="0.25">
      <c r="A357" t="s">
        <v>71</v>
      </c>
      <c r="B357">
        <v>1206.96</v>
      </c>
      <c r="D357" s="23">
        <v>45968</v>
      </c>
      <c r="E357">
        <f t="shared" si="5"/>
        <v>146195.64000000031</v>
      </c>
    </row>
    <row r="358" spans="1:5" x14ac:dyDescent="0.25">
      <c r="A358" t="s">
        <v>71</v>
      </c>
      <c r="B358">
        <v>1206.96</v>
      </c>
      <c r="D358" s="23">
        <v>45998</v>
      </c>
      <c r="E358">
        <f t="shared" si="5"/>
        <v>147402.6000000003</v>
      </c>
    </row>
    <row r="359" spans="1:5" x14ac:dyDescent="0.25">
      <c r="A359" t="s">
        <v>71</v>
      </c>
      <c r="B359">
        <v>1206.96</v>
      </c>
      <c r="D359" s="23">
        <v>46029</v>
      </c>
      <c r="E359">
        <f t="shared" si="5"/>
        <v>148609.56000000029</v>
      </c>
    </row>
    <row r="360" spans="1:5" x14ac:dyDescent="0.25">
      <c r="A360" t="s">
        <v>71</v>
      </c>
      <c r="B360">
        <v>1206.96</v>
      </c>
      <c r="D360" s="23">
        <v>46060</v>
      </c>
      <c r="E360">
        <f t="shared" si="5"/>
        <v>149816.52000000028</v>
      </c>
    </row>
    <row r="361" spans="1:5" x14ac:dyDescent="0.25">
      <c r="A361" t="s">
        <v>71</v>
      </c>
      <c r="B361">
        <v>1206.96</v>
      </c>
      <c r="D361" s="23">
        <v>46088</v>
      </c>
      <c r="E361">
        <f t="shared" si="5"/>
        <v>151023.48000000027</v>
      </c>
    </row>
    <row r="362" spans="1:5" x14ac:dyDescent="0.25">
      <c r="A362" t="s">
        <v>71</v>
      </c>
      <c r="B362">
        <v>1206.96</v>
      </c>
      <c r="D362" s="23">
        <v>46119</v>
      </c>
      <c r="E362">
        <f t="shared" ref="E362:E425" si="6">E361+B362</f>
        <v>152230.44000000026</v>
      </c>
    </row>
    <row r="363" spans="1:5" x14ac:dyDescent="0.25">
      <c r="A363" t="s">
        <v>71</v>
      </c>
      <c r="B363">
        <v>1206.96</v>
      </c>
      <c r="D363" s="23">
        <v>46149</v>
      </c>
      <c r="E363">
        <f t="shared" si="6"/>
        <v>153437.40000000026</v>
      </c>
    </row>
    <row r="364" spans="1:5" x14ac:dyDescent="0.25">
      <c r="A364" t="s">
        <v>71</v>
      </c>
      <c r="B364">
        <v>1206.96</v>
      </c>
      <c r="D364" s="23">
        <v>46180</v>
      </c>
      <c r="E364">
        <f t="shared" si="6"/>
        <v>154644.36000000025</v>
      </c>
    </row>
    <row r="365" spans="1:5" x14ac:dyDescent="0.25">
      <c r="A365" t="s">
        <v>71</v>
      </c>
      <c r="B365">
        <v>1206.96</v>
      </c>
      <c r="D365" s="23">
        <v>46210</v>
      </c>
      <c r="E365">
        <f t="shared" si="6"/>
        <v>155851.32000000024</v>
      </c>
    </row>
    <row r="366" spans="1:5" x14ac:dyDescent="0.25">
      <c r="A366" t="s">
        <v>71</v>
      </c>
      <c r="B366">
        <v>1206.96</v>
      </c>
      <c r="D366" s="23">
        <v>46241</v>
      </c>
      <c r="E366">
        <f t="shared" si="6"/>
        <v>157058.28000000023</v>
      </c>
    </row>
    <row r="367" spans="1:5" x14ac:dyDescent="0.25">
      <c r="A367" t="s">
        <v>71</v>
      </c>
      <c r="B367">
        <v>1206.96</v>
      </c>
      <c r="D367" s="23">
        <v>46272</v>
      </c>
      <c r="E367">
        <f t="shared" si="6"/>
        <v>158265.24000000022</v>
      </c>
    </row>
    <row r="368" spans="1:5" x14ac:dyDescent="0.25">
      <c r="A368" t="s">
        <v>71</v>
      </c>
      <c r="B368">
        <v>1206.96</v>
      </c>
      <c r="D368" s="23">
        <v>46302</v>
      </c>
      <c r="E368">
        <f t="shared" si="6"/>
        <v>159472.20000000022</v>
      </c>
    </row>
    <row r="369" spans="1:5" x14ac:dyDescent="0.25">
      <c r="A369" t="s">
        <v>71</v>
      </c>
      <c r="B369">
        <v>1206.96</v>
      </c>
      <c r="D369" s="23">
        <v>46333</v>
      </c>
      <c r="E369">
        <f t="shared" si="6"/>
        <v>160679.16000000021</v>
      </c>
    </row>
    <row r="370" spans="1:5" x14ac:dyDescent="0.25">
      <c r="A370" t="s">
        <v>71</v>
      </c>
      <c r="B370">
        <v>1206.96</v>
      </c>
      <c r="D370" s="23">
        <v>46363</v>
      </c>
      <c r="E370">
        <f t="shared" si="6"/>
        <v>161886.1200000002</v>
      </c>
    </row>
    <row r="371" spans="1:5" x14ac:dyDescent="0.25">
      <c r="A371" t="s">
        <v>71</v>
      </c>
      <c r="B371">
        <v>1206.96</v>
      </c>
      <c r="D371" s="23">
        <v>46394</v>
      </c>
      <c r="E371">
        <f t="shared" si="6"/>
        <v>163093.08000000019</v>
      </c>
    </row>
    <row r="372" spans="1:5" x14ac:dyDescent="0.25">
      <c r="A372" t="s">
        <v>71</v>
      </c>
      <c r="B372">
        <v>1206.96</v>
      </c>
      <c r="D372" s="23">
        <v>46425</v>
      </c>
      <c r="E372">
        <f t="shared" si="6"/>
        <v>164300.04000000018</v>
      </c>
    </row>
    <row r="373" spans="1:5" x14ac:dyDescent="0.25">
      <c r="A373" t="s">
        <v>71</v>
      </c>
      <c r="B373">
        <v>1206.96</v>
      </c>
      <c r="D373" s="23">
        <v>46453</v>
      </c>
      <c r="E373">
        <f t="shared" si="6"/>
        <v>165507.00000000017</v>
      </c>
    </row>
    <row r="374" spans="1:5" x14ac:dyDescent="0.25">
      <c r="A374" t="s">
        <v>71</v>
      </c>
      <c r="B374">
        <v>1206.96</v>
      </c>
      <c r="D374" s="23">
        <v>46484</v>
      </c>
      <c r="E374">
        <f t="shared" si="6"/>
        <v>166713.96000000017</v>
      </c>
    </row>
    <row r="375" spans="1:5" x14ac:dyDescent="0.25">
      <c r="A375" t="s">
        <v>71</v>
      </c>
      <c r="B375">
        <v>1206.96</v>
      </c>
      <c r="D375" s="23">
        <v>46514</v>
      </c>
      <c r="E375">
        <f t="shared" si="6"/>
        <v>167920.92000000016</v>
      </c>
    </row>
    <row r="376" spans="1:5" x14ac:dyDescent="0.25">
      <c r="A376" t="s">
        <v>71</v>
      </c>
      <c r="B376">
        <v>1206.96</v>
      </c>
      <c r="D376" s="23">
        <v>46545</v>
      </c>
      <c r="E376">
        <f t="shared" si="6"/>
        <v>169127.88000000015</v>
      </c>
    </row>
    <row r="377" spans="1:5" x14ac:dyDescent="0.25">
      <c r="A377" t="s">
        <v>71</v>
      </c>
      <c r="B377">
        <v>1206.96</v>
      </c>
      <c r="D377" s="23">
        <v>46575</v>
      </c>
      <c r="E377">
        <f t="shared" si="6"/>
        <v>170334.84000000014</v>
      </c>
    </row>
    <row r="378" spans="1:5" x14ac:dyDescent="0.25">
      <c r="A378" t="s">
        <v>71</v>
      </c>
      <c r="B378">
        <v>1206.96</v>
      </c>
      <c r="D378" s="23">
        <v>46606</v>
      </c>
      <c r="E378">
        <f t="shared" si="6"/>
        <v>171541.80000000013</v>
      </c>
    </row>
    <row r="379" spans="1:5" x14ac:dyDescent="0.25">
      <c r="A379" t="s">
        <v>71</v>
      </c>
      <c r="B379">
        <v>1206.96</v>
      </c>
      <c r="D379" s="23">
        <v>46637</v>
      </c>
      <c r="E379">
        <f t="shared" si="6"/>
        <v>172748.76000000013</v>
      </c>
    </row>
    <row r="380" spans="1:5" x14ac:dyDescent="0.25">
      <c r="A380" t="s">
        <v>71</v>
      </c>
      <c r="B380">
        <v>1206.96</v>
      </c>
      <c r="D380" s="23">
        <v>46667</v>
      </c>
      <c r="E380">
        <f t="shared" si="6"/>
        <v>173955.72000000012</v>
      </c>
    </row>
    <row r="381" spans="1:5" x14ac:dyDescent="0.25">
      <c r="A381" t="s">
        <v>71</v>
      </c>
      <c r="B381">
        <v>1206.96</v>
      </c>
      <c r="D381" s="23">
        <v>46698</v>
      </c>
      <c r="E381">
        <f t="shared" si="6"/>
        <v>175162.68000000011</v>
      </c>
    </row>
    <row r="382" spans="1:5" x14ac:dyDescent="0.25">
      <c r="A382" t="s">
        <v>71</v>
      </c>
      <c r="B382">
        <v>1206.96</v>
      </c>
      <c r="D382" s="23">
        <v>46728</v>
      </c>
      <c r="E382">
        <f t="shared" si="6"/>
        <v>176369.6400000001</v>
      </c>
    </row>
    <row r="383" spans="1:5" x14ac:dyDescent="0.25">
      <c r="A383" t="s">
        <v>71</v>
      </c>
      <c r="B383">
        <v>1206.96</v>
      </c>
      <c r="D383" s="23">
        <v>46759</v>
      </c>
      <c r="E383">
        <f t="shared" si="6"/>
        <v>177576.60000000009</v>
      </c>
    </row>
    <row r="384" spans="1:5" x14ac:dyDescent="0.25">
      <c r="A384" t="s">
        <v>71</v>
      </c>
      <c r="B384">
        <v>1206.96</v>
      </c>
      <c r="D384" s="23">
        <v>46790</v>
      </c>
      <c r="E384">
        <f t="shared" si="6"/>
        <v>178783.56000000008</v>
      </c>
    </row>
    <row r="385" spans="1:5" x14ac:dyDescent="0.25">
      <c r="A385" t="s">
        <v>71</v>
      </c>
      <c r="B385">
        <v>1206.96</v>
      </c>
      <c r="D385" s="23">
        <v>46819</v>
      </c>
      <c r="E385">
        <f t="shared" si="6"/>
        <v>179990.52000000008</v>
      </c>
    </row>
    <row r="386" spans="1:5" x14ac:dyDescent="0.25">
      <c r="A386" t="s">
        <v>71</v>
      </c>
      <c r="B386">
        <v>1206.96</v>
      </c>
      <c r="D386" s="23">
        <v>46850</v>
      </c>
      <c r="E386">
        <f t="shared" si="6"/>
        <v>181197.48000000007</v>
      </c>
    </row>
    <row r="387" spans="1:5" x14ac:dyDescent="0.25">
      <c r="A387" t="s">
        <v>71</v>
      </c>
      <c r="B387">
        <v>1206.96</v>
      </c>
      <c r="D387" s="23">
        <v>46880</v>
      </c>
      <c r="E387">
        <f t="shared" si="6"/>
        <v>182404.44000000006</v>
      </c>
    </row>
    <row r="388" spans="1:5" x14ac:dyDescent="0.25">
      <c r="A388" t="s">
        <v>71</v>
      </c>
      <c r="B388">
        <v>1206.96</v>
      </c>
      <c r="D388" s="23">
        <v>46911</v>
      </c>
      <c r="E388">
        <f t="shared" si="6"/>
        <v>183611.40000000005</v>
      </c>
    </row>
    <row r="389" spans="1:5" x14ac:dyDescent="0.25">
      <c r="A389" t="s">
        <v>71</v>
      </c>
      <c r="B389">
        <v>1206.96</v>
      </c>
      <c r="D389" s="23">
        <v>46941</v>
      </c>
      <c r="E389">
        <f t="shared" si="6"/>
        <v>184818.36000000004</v>
      </c>
    </row>
    <row r="390" spans="1:5" x14ac:dyDescent="0.25">
      <c r="A390" t="s">
        <v>71</v>
      </c>
      <c r="B390">
        <v>1206.96</v>
      </c>
      <c r="D390" s="23">
        <v>46972</v>
      </c>
      <c r="E390">
        <f t="shared" si="6"/>
        <v>186025.32000000004</v>
      </c>
    </row>
    <row r="391" spans="1:5" x14ac:dyDescent="0.25">
      <c r="A391" t="s">
        <v>71</v>
      </c>
      <c r="B391">
        <v>1206.96</v>
      </c>
      <c r="D391" s="23">
        <v>47003</v>
      </c>
      <c r="E391">
        <f t="shared" si="6"/>
        <v>187232.28000000003</v>
      </c>
    </row>
    <row r="392" spans="1:5" x14ac:dyDescent="0.25">
      <c r="A392" t="s">
        <v>71</v>
      </c>
      <c r="B392">
        <v>1206.96</v>
      </c>
      <c r="D392" s="23">
        <v>47033</v>
      </c>
      <c r="E392">
        <f t="shared" si="6"/>
        <v>188439.24000000002</v>
      </c>
    </row>
    <row r="393" spans="1:5" x14ac:dyDescent="0.25">
      <c r="A393" t="s">
        <v>71</v>
      </c>
      <c r="B393">
        <v>1206.96</v>
      </c>
      <c r="D393" s="23">
        <v>47064</v>
      </c>
      <c r="E393">
        <f t="shared" si="6"/>
        <v>189646.2</v>
      </c>
    </row>
    <row r="394" spans="1:5" x14ac:dyDescent="0.25">
      <c r="A394" t="s">
        <v>71</v>
      </c>
      <c r="B394">
        <v>1206.96</v>
      </c>
      <c r="D394" s="23">
        <v>47094</v>
      </c>
      <c r="E394">
        <f t="shared" si="6"/>
        <v>190853.16</v>
      </c>
    </row>
    <row r="395" spans="1:5" x14ac:dyDescent="0.25">
      <c r="A395" t="s">
        <v>71</v>
      </c>
      <c r="B395">
        <v>1206.96</v>
      </c>
      <c r="D395" s="23">
        <v>47125</v>
      </c>
      <c r="E395">
        <f t="shared" si="6"/>
        <v>192060.12</v>
      </c>
    </row>
    <row r="396" spans="1:5" x14ac:dyDescent="0.25">
      <c r="A396" t="s">
        <v>71</v>
      </c>
      <c r="B396">
        <v>1206.96</v>
      </c>
      <c r="D396" s="23">
        <v>47156</v>
      </c>
      <c r="E396">
        <f t="shared" si="6"/>
        <v>193267.08</v>
      </c>
    </row>
    <row r="397" spans="1:5" x14ac:dyDescent="0.25">
      <c r="A397" t="s">
        <v>71</v>
      </c>
      <c r="B397">
        <v>1206.96</v>
      </c>
      <c r="D397" s="23">
        <v>47184</v>
      </c>
      <c r="E397">
        <f t="shared" si="6"/>
        <v>194474.03999999998</v>
      </c>
    </row>
    <row r="398" spans="1:5" x14ac:dyDescent="0.25">
      <c r="A398" t="s">
        <v>71</v>
      </c>
      <c r="B398">
        <v>1206.96</v>
      </c>
      <c r="D398" s="23">
        <v>47215</v>
      </c>
      <c r="E398">
        <f t="shared" si="6"/>
        <v>195680.99999999997</v>
      </c>
    </row>
    <row r="399" spans="1:5" x14ac:dyDescent="0.25">
      <c r="A399" t="s">
        <v>71</v>
      </c>
      <c r="B399">
        <v>1206.96</v>
      </c>
      <c r="D399" s="23">
        <v>47245</v>
      </c>
      <c r="E399">
        <f t="shared" si="6"/>
        <v>196887.95999999996</v>
      </c>
    </row>
    <row r="400" spans="1:5" x14ac:dyDescent="0.25">
      <c r="A400" t="s">
        <v>71</v>
      </c>
      <c r="B400">
        <v>1206.96</v>
      </c>
      <c r="D400" s="23">
        <v>47276</v>
      </c>
      <c r="E400">
        <f t="shared" si="6"/>
        <v>198094.91999999995</v>
      </c>
    </row>
    <row r="401" spans="1:5" x14ac:dyDescent="0.25">
      <c r="A401" t="s">
        <v>71</v>
      </c>
      <c r="B401">
        <v>1206.96</v>
      </c>
      <c r="D401" s="23">
        <v>47306</v>
      </c>
      <c r="E401">
        <f t="shared" si="6"/>
        <v>199301.87999999995</v>
      </c>
    </row>
    <row r="402" spans="1:5" x14ac:dyDescent="0.25">
      <c r="A402" t="s">
        <v>71</v>
      </c>
      <c r="B402">
        <v>1206.96</v>
      </c>
      <c r="D402" s="23">
        <v>47337</v>
      </c>
      <c r="E402">
        <f t="shared" si="6"/>
        <v>200508.83999999994</v>
      </c>
    </row>
    <row r="403" spans="1:5" x14ac:dyDescent="0.25">
      <c r="A403" t="s">
        <v>71</v>
      </c>
      <c r="B403">
        <v>1206.96</v>
      </c>
      <c r="D403" s="23">
        <v>47368</v>
      </c>
      <c r="E403">
        <f t="shared" si="6"/>
        <v>201715.79999999993</v>
      </c>
    </row>
    <row r="404" spans="1:5" x14ac:dyDescent="0.25">
      <c r="A404" t="s">
        <v>71</v>
      </c>
      <c r="B404">
        <v>1206.96</v>
      </c>
      <c r="D404" s="23">
        <v>47398</v>
      </c>
      <c r="E404">
        <f t="shared" si="6"/>
        <v>202922.75999999992</v>
      </c>
    </row>
    <row r="405" spans="1:5" x14ac:dyDescent="0.25">
      <c r="A405" t="s">
        <v>71</v>
      </c>
      <c r="B405">
        <v>1206.96</v>
      </c>
      <c r="D405" s="23">
        <v>47429</v>
      </c>
      <c r="E405">
        <f t="shared" si="6"/>
        <v>204129.71999999991</v>
      </c>
    </row>
    <row r="406" spans="1:5" x14ac:dyDescent="0.25">
      <c r="A406" t="s">
        <v>71</v>
      </c>
      <c r="B406">
        <v>1206.96</v>
      </c>
      <c r="D406" s="23">
        <v>47459</v>
      </c>
      <c r="E406">
        <f t="shared" si="6"/>
        <v>205336.67999999991</v>
      </c>
    </row>
    <row r="407" spans="1:5" x14ac:dyDescent="0.25">
      <c r="A407" t="s">
        <v>71</v>
      </c>
      <c r="B407">
        <v>1206.96</v>
      </c>
      <c r="D407" s="23">
        <v>47490</v>
      </c>
      <c r="E407">
        <f t="shared" si="6"/>
        <v>206543.6399999999</v>
      </c>
    </row>
    <row r="408" spans="1:5" x14ac:dyDescent="0.25">
      <c r="A408" t="s">
        <v>71</v>
      </c>
      <c r="B408">
        <v>1206.96</v>
      </c>
      <c r="D408" s="23">
        <v>47521</v>
      </c>
      <c r="E408">
        <f t="shared" si="6"/>
        <v>207750.59999999989</v>
      </c>
    </row>
    <row r="409" spans="1:5" x14ac:dyDescent="0.25">
      <c r="A409" t="s">
        <v>71</v>
      </c>
      <c r="B409">
        <v>1206.96</v>
      </c>
      <c r="D409" s="23">
        <v>47549</v>
      </c>
      <c r="E409">
        <f t="shared" si="6"/>
        <v>208957.55999999988</v>
      </c>
    </row>
    <row r="410" spans="1:5" x14ac:dyDescent="0.25">
      <c r="A410" t="s">
        <v>71</v>
      </c>
      <c r="B410">
        <v>1206.96</v>
      </c>
      <c r="D410" s="23">
        <v>47580</v>
      </c>
      <c r="E410">
        <f t="shared" si="6"/>
        <v>210164.51999999987</v>
      </c>
    </row>
    <row r="411" spans="1:5" x14ac:dyDescent="0.25">
      <c r="A411" t="s">
        <v>71</v>
      </c>
      <c r="B411">
        <v>1206.96</v>
      </c>
      <c r="D411" s="23">
        <v>47610</v>
      </c>
      <c r="E411">
        <f t="shared" si="6"/>
        <v>211371.47999999986</v>
      </c>
    </row>
    <row r="412" spans="1:5" x14ac:dyDescent="0.25">
      <c r="A412" t="s">
        <v>71</v>
      </c>
      <c r="B412">
        <v>1206.96</v>
      </c>
      <c r="D412" s="23">
        <v>47641</v>
      </c>
      <c r="E412">
        <f t="shared" si="6"/>
        <v>212578.43999999986</v>
      </c>
    </row>
    <row r="413" spans="1:5" x14ac:dyDescent="0.25">
      <c r="A413" t="s">
        <v>71</v>
      </c>
      <c r="B413">
        <v>1206.96</v>
      </c>
      <c r="D413" s="23">
        <v>47671</v>
      </c>
      <c r="E413">
        <f t="shared" si="6"/>
        <v>213785.39999999985</v>
      </c>
    </row>
    <row r="414" spans="1:5" x14ac:dyDescent="0.25">
      <c r="A414" t="s">
        <v>71</v>
      </c>
      <c r="B414">
        <v>1206.96</v>
      </c>
      <c r="D414" s="23">
        <v>47702</v>
      </c>
      <c r="E414">
        <f t="shared" si="6"/>
        <v>214992.35999999984</v>
      </c>
    </row>
    <row r="415" spans="1:5" x14ac:dyDescent="0.25">
      <c r="A415" t="s">
        <v>71</v>
      </c>
      <c r="B415">
        <v>1206.96</v>
      </c>
      <c r="D415" s="23">
        <v>47733</v>
      </c>
      <c r="E415">
        <f t="shared" si="6"/>
        <v>216199.31999999983</v>
      </c>
    </row>
    <row r="416" spans="1:5" x14ac:dyDescent="0.25">
      <c r="A416" t="s">
        <v>71</v>
      </c>
      <c r="B416">
        <v>1206.96</v>
      </c>
      <c r="D416" s="23">
        <v>47763</v>
      </c>
      <c r="E416">
        <f t="shared" si="6"/>
        <v>217406.27999999982</v>
      </c>
    </row>
    <row r="417" spans="1:5" x14ac:dyDescent="0.25">
      <c r="A417" t="s">
        <v>71</v>
      </c>
      <c r="B417">
        <v>1206.96</v>
      </c>
      <c r="D417" s="23">
        <v>47794</v>
      </c>
      <c r="E417">
        <f t="shared" si="6"/>
        <v>218613.23999999982</v>
      </c>
    </row>
    <row r="418" spans="1:5" x14ac:dyDescent="0.25">
      <c r="A418" t="s">
        <v>71</v>
      </c>
      <c r="B418">
        <v>1206.96</v>
      </c>
      <c r="D418" s="23">
        <v>47824</v>
      </c>
      <c r="E418">
        <f t="shared" si="6"/>
        <v>219820.19999999981</v>
      </c>
    </row>
    <row r="419" spans="1:5" x14ac:dyDescent="0.25">
      <c r="A419" t="s">
        <v>71</v>
      </c>
      <c r="B419">
        <v>1206.96</v>
      </c>
      <c r="D419" s="23">
        <v>47855</v>
      </c>
      <c r="E419">
        <f t="shared" si="6"/>
        <v>221027.1599999998</v>
      </c>
    </row>
    <row r="420" spans="1:5" x14ac:dyDescent="0.25">
      <c r="A420" t="s">
        <v>71</v>
      </c>
      <c r="B420">
        <v>1206.96</v>
      </c>
      <c r="D420" s="23">
        <v>47886</v>
      </c>
      <c r="E420">
        <f t="shared" si="6"/>
        <v>222234.11999999979</v>
      </c>
    </row>
    <row r="421" spans="1:5" x14ac:dyDescent="0.25">
      <c r="A421" t="s">
        <v>71</v>
      </c>
      <c r="B421">
        <v>1206.96</v>
      </c>
      <c r="D421" s="23">
        <v>47914</v>
      </c>
      <c r="E421">
        <f t="shared" si="6"/>
        <v>223441.07999999978</v>
      </c>
    </row>
    <row r="422" spans="1:5" x14ac:dyDescent="0.25">
      <c r="A422" t="s">
        <v>71</v>
      </c>
      <c r="B422">
        <v>1206.96</v>
      </c>
      <c r="D422" s="23">
        <v>47945</v>
      </c>
      <c r="E422">
        <f t="shared" si="6"/>
        <v>224648.03999999978</v>
      </c>
    </row>
    <row r="423" spans="1:5" x14ac:dyDescent="0.25">
      <c r="A423" t="s">
        <v>71</v>
      </c>
      <c r="B423">
        <v>1206.96</v>
      </c>
      <c r="D423" s="23">
        <v>47975</v>
      </c>
      <c r="E423">
        <f t="shared" si="6"/>
        <v>225854.99999999977</v>
      </c>
    </row>
    <row r="424" spans="1:5" x14ac:dyDescent="0.25">
      <c r="A424" t="s">
        <v>71</v>
      </c>
      <c r="B424">
        <v>1206.96</v>
      </c>
      <c r="D424" s="23">
        <v>48006</v>
      </c>
      <c r="E424">
        <f t="shared" si="6"/>
        <v>227061.95999999976</v>
      </c>
    </row>
    <row r="425" spans="1:5" x14ac:dyDescent="0.25">
      <c r="A425" t="s">
        <v>71</v>
      </c>
      <c r="B425">
        <v>1206.96</v>
      </c>
      <c r="D425" s="23">
        <v>48036</v>
      </c>
      <c r="E425">
        <f t="shared" si="6"/>
        <v>228268.91999999975</v>
      </c>
    </row>
    <row r="426" spans="1:5" x14ac:dyDescent="0.25">
      <c r="A426" t="s">
        <v>71</v>
      </c>
      <c r="B426">
        <v>1206.96</v>
      </c>
      <c r="D426" s="23">
        <v>48067</v>
      </c>
      <c r="E426">
        <f t="shared" ref="E426:E464" si="7">E425+B426</f>
        <v>229475.87999999974</v>
      </c>
    </row>
    <row r="427" spans="1:5" x14ac:dyDescent="0.25">
      <c r="A427" t="s">
        <v>71</v>
      </c>
      <c r="B427">
        <v>1206.96</v>
      </c>
      <c r="D427" s="23">
        <v>48098</v>
      </c>
      <c r="E427">
        <f t="shared" si="7"/>
        <v>230682.83999999973</v>
      </c>
    </row>
    <row r="428" spans="1:5" x14ac:dyDescent="0.25">
      <c r="A428" t="s">
        <v>71</v>
      </c>
      <c r="B428">
        <v>1206.96</v>
      </c>
      <c r="D428" s="23">
        <v>48128</v>
      </c>
      <c r="E428">
        <f t="shared" si="7"/>
        <v>231889.79999999973</v>
      </c>
    </row>
    <row r="429" spans="1:5" x14ac:dyDescent="0.25">
      <c r="A429" t="s">
        <v>71</v>
      </c>
      <c r="B429">
        <v>1206.96</v>
      </c>
      <c r="D429" s="23">
        <v>48159</v>
      </c>
      <c r="E429">
        <f t="shared" si="7"/>
        <v>233096.75999999972</v>
      </c>
    </row>
    <row r="430" spans="1:5" x14ac:dyDescent="0.25">
      <c r="A430" t="s">
        <v>71</v>
      </c>
      <c r="B430">
        <v>1206.96</v>
      </c>
      <c r="D430" s="23">
        <v>48189</v>
      </c>
      <c r="E430">
        <f t="shared" si="7"/>
        <v>234303.71999999971</v>
      </c>
    </row>
    <row r="431" spans="1:5" x14ac:dyDescent="0.25">
      <c r="A431" t="s">
        <v>71</v>
      </c>
      <c r="B431">
        <v>1206.96</v>
      </c>
      <c r="D431" s="23">
        <v>48220</v>
      </c>
      <c r="E431">
        <f t="shared" si="7"/>
        <v>235510.6799999997</v>
      </c>
    </row>
    <row r="432" spans="1:5" x14ac:dyDescent="0.25">
      <c r="A432" t="s">
        <v>71</v>
      </c>
      <c r="B432">
        <v>1206.96</v>
      </c>
      <c r="D432" s="23">
        <v>48251</v>
      </c>
      <c r="E432">
        <f t="shared" si="7"/>
        <v>236717.63999999969</v>
      </c>
    </row>
    <row r="433" spans="1:5" x14ac:dyDescent="0.25">
      <c r="A433" t="s">
        <v>71</v>
      </c>
      <c r="B433">
        <v>1206.96</v>
      </c>
      <c r="D433" s="23">
        <v>48280</v>
      </c>
      <c r="E433">
        <f t="shared" si="7"/>
        <v>237924.59999999969</v>
      </c>
    </row>
    <row r="434" spans="1:5" x14ac:dyDescent="0.25">
      <c r="A434" t="s">
        <v>71</v>
      </c>
      <c r="B434">
        <v>1206.96</v>
      </c>
      <c r="D434" s="23">
        <v>48311</v>
      </c>
      <c r="E434">
        <f t="shared" si="7"/>
        <v>239131.55999999968</v>
      </c>
    </row>
    <row r="435" spans="1:5" x14ac:dyDescent="0.25">
      <c r="A435" t="s">
        <v>71</v>
      </c>
      <c r="B435">
        <v>1206.96</v>
      </c>
      <c r="D435" s="23">
        <v>48341</v>
      </c>
      <c r="E435">
        <f t="shared" si="7"/>
        <v>240338.51999999967</v>
      </c>
    </row>
    <row r="436" spans="1:5" x14ac:dyDescent="0.25">
      <c r="A436" t="s">
        <v>71</v>
      </c>
      <c r="B436">
        <v>1206.96</v>
      </c>
      <c r="D436" s="23">
        <v>48372</v>
      </c>
      <c r="E436">
        <f t="shared" si="7"/>
        <v>241545.47999999966</v>
      </c>
    </row>
    <row r="437" spans="1:5" x14ac:dyDescent="0.25">
      <c r="A437" t="s">
        <v>71</v>
      </c>
      <c r="B437">
        <v>1206.96</v>
      </c>
      <c r="D437" s="23">
        <v>48402</v>
      </c>
      <c r="E437">
        <f t="shared" si="7"/>
        <v>242752.43999999965</v>
      </c>
    </row>
    <row r="438" spans="1:5" x14ac:dyDescent="0.25">
      <c r="A438" t="s">
        <v>71</v>
      </c>
      <c r="B438">
        <v>1206.96</v>
      </c>
      <c r="D438" s="23">
        <v>48433</v>
      </c>
      <c r="E438">
        <f t="shared" si="7"/>
        <v>243959.39999999964</v>
      </c>
    </row>
    <row r="439" spans="1:5" x14ac:dyDescent="0.25">
      <c r="A439" t="s">
        <v>71</v>
      </c>
      <c r="B439">
        <v>1206.96</v>
      </c>
      <c r="D439" s="23">
        <v>48464</v>
      </c>
      <c r="E439">
        <f t="shared" si="7"/>
        <v>245166.35999999964</v>
      </c>
    </row>
    <row r="440" spans="1:5" x14ac:dyDescent="0.25">
      <c r="A440" t="s">
        <v>71</v>
      </c>
      <c r="B440">
        <v>1206.96</v>
      </c>
      <c r="D440" s="23">
        <v>48494</v>
      </c>
      <c r="E440">
        <f t="shared" si="7"/>
        <v>246373.31999999963</v>
      </c>
    </row>
    <row r="441" spans="1:5" x14ac:dyDescent="0.25">
      <c r="A441" t="s">
        <v>71</v>
      </c>
      <c r="B441">
        <v>1206.96</v>
      </c>
      <c r="D441" s="23">
        <v>48525</v>
      </c>
      <c r="E441">
        <f t="shared" si="7"/>
        <v>247580.27999999962</v>
      </c>
    </row>
    <row r="442" spans="1:5" x14ac:dyDescent="0.25">
      <c r="A442" t="s">
        <v>71</v>
      </c>
      <c r="B442">
        <v>1206.96</v>
      </c>
      <c r="D442" s="23">
        <v>48555</v>
      </c>
      <c r="E442">
        <f t="shared" si="7"/>
        <v>248787.23999999961</v>
      </c>
    </row>
    <row r="443" spans="1:5" x14ac:dyDescent="0.25">
      <c r="A443" t="s">
        <v>71</v>
      </c>
      <c r="B443">
        <v>1206.96</v>
      </c>
      <c r="D443" s="23">
        <v>48586</v>
      </c>
      <c r="E443">
        <f t="shared" si="7"/>
        <v>249994.1999999996</v>
      </c>
    </row>
    <row r="444" spans="1:5" x14ac:dyDescent="0.25">
      <c r="A444" t="s">
        <v>71</v>
      </c>
      <c r="B444">
        <v>1206.96</v>
      </c>
      <c r="D444" s="23">
        <v>48617</v>
      </c>
      <c r="E444">
        <f t="shared" si="7"/>
        <v>251201.1599999996</v>
      </c>
    </row>
    <row r="445" spans="1:5" x14ac:dyDescent="0.25">
      <c r="A445" t="s">
        <v>71</v>
      </c>
      <c r="B445">
        <v>1206.96</v>
      </c>
      <c r="D445" s="23">
        <v>48645</v>
      </c>
      <c r="E445">
        <f t="shared" si="7"/>
        <v>252408.11999999959</v>
      </c>
    </row>
    <row r="446" spans="1:5" x14ac:dyDescent="0.25">
      <c r="A446" t="s">
        <v>71</v>
      </c>
      <c r="B446">
        <v>1206.96</v>
      </c>
      <c r="D446" s="23">
        <v>48676</v>
      </c>
      <c r="E446">
        <f t="shared" si="7"/>
        <v>253615.07999999958</v>
      </c>
    </row>
    <row r="447" spans="1:5" x14ac:dyDescent="0.25">
      <c r="A447" t="s">
        <v>71</v>
      </c>
      <c r="B447">
        <v>1206.96</v>
      </c>
      <c r="D447" s="23">
        <v>48706</v>
      </c>
      <c r="E447">
        <f t="shared" si="7"/>
        <v>254822.03999999957</v>
      </c>
    </row>
    <row r="448" spans="1:5" x14ac:dyDescent="0.25">
      <c r="A448" t="s">
        <v>71</v>
      </c>
      <c r="B448">
        <v>1206.96</v>
      </c>
      <c r="D448" s="23">
        <v>48737</v>
      </c>
      <c r="E448">
        <f t="shared" si="7"/>
        <v>256028.99999999956</v>
      </c>
    </row>
    <row r="449" spans="1:5" x14ac:dyDescent="0.25">
      <c r="A449" t="s">
        <v>71</v>
      </c>
      <c r="B449">
        <v>1206.96</v>
      </c>
      <c r="D449" s="23">
        <v>48767</v>
      </c>
      <c r="E449">
        <f t="shared" si="7"/>
        <v>257235.95999999956</v>
      </c>
    </row>
    <row r="450" spans="1:5" x14ac:dyDescent="0.25">
      <c r="A450" t="s">
        <v>71</v>
      </c>
      <c r="B450">
        <v>1206.96</v>
      </c>
      <c r="D450" s="23">
        <v>48798</v>
      </c>
      <c r="E450">
        <f t="shared" si="7"/>
        <v>258442.91999999955</v>
      </c>
    </row>
    <row r="451" spans="1:5" x14ac:dyDescent="0.25">
      <c r="A451" t="s">
        <v>71</v>
      </c>
      <c r="B451">
        <v>1206.96</v>
      </c>
      <c r="D451" s="23">
        <v>48829</v>
      </c>
      <c r="E451">
        <f t="shared" si="7"/>
        <v>259649.87999999954</v>
      </c>
    </row>
    <row r="452" spans="1:5" x14ac:dyDescent="0.25">
      <c r="A452" t="s">
        <v>71</v>
      </c>
      <c r="B452">
        <v>1206.96</v>
      </c>
      <c r="D452" s="23">
        <v>48859</v>
      </c>
      <c r="E452">
        <f t="shared" si="7"/>
        <v>260856.83999999953</v>
      </c>
    </row>
    <row r="453" spans="1:5" x14ac:dyDescent="0.25">
      <c r="A453" t="s">
        <v>71</v>
      </c>
      <c r="B453">
        <v>1206.96</v>
      </c>
      <c r="D453" s="23">
        <v>48890</v>
      </c>
      <c r="E453">
        <f t="shared" si="7"/>
        <v>262063.79999999952</v>
      </c>
    </row>
    <row r="454" spans="1:5" x14ac:dyDescent="0.25">
      <c r="A454" t="s">
        <v>71</v>
      </c>
      <c r="B454">
        <v>1206.96</v>
      </c>
      <c r="D454" s="23">
        <v>48920</v>
      </c>
      <c r="E454">
        <f t="shared" si="7"/>
        <v>263270.75999999954</v>
      </c>
    </row>
    <row r="455" spans="1:5" x14ac:dyDescent="0.25">
      <c r="A455" t="s">
        <v>71</v>
      </c>
      <c r="B455">
        <v>1206.96</v>
      </c>
      <c r="D455" s="23">
        <v>48951</v>
      </c>
      <c r="E455">
        <f t="shared" si="7"/>
        <v>264477.71999999956</v>
      </c>
    </row>
    <row r="456" spans="1:5" x14ac:dyDescent="0.25">
      <c r="A456" t="s">
        <v>71</v>
      </c>
      <c r="B456">
        <v>1206.96</v>
      </c>
      <c r="D456" s="23">
        <v>48982</v>
      </c>
      <c r="E456">
        <f t="shared" si="7"/>
        <v>265684.67999999959</v>
      </c>
    </row>
    <row r="457" spans="1:5" x14ac:dyDescent="0.25">
      <c r="A457" t="s">
        <v>71</v>
      </c>
      <c r="B457">
        <v>1206.96</v>
      </c>
      <c r="D457" s="23">
        <v>49010</v>
      </c>
      <c r="E457">
        <f t="shared" si="7"/>
        <v>266891.63999999961</v>
      </c>
    </row>
    <row r="458" spans="1:5" x14ac:dyDescent="0.25">
      <c r="A458" t="s">
        <v>71</v>
      </c>
      <c r="B458">
        <v>1206.96</v>
      </c>
      <c r="D458" s="23">
        <v>49041</v>
      </c>
      <c r="E458">
        <f t="shared" si="7"/>
        <v>268098.59999999963</v>
      </c>
    </row>
    <row r="459" spans="1:5" x14ac:dyDescent="0.25">
      <c r="A459" t="s">
        <v>71</v>
      </c>
      <c r="B459">
        <v>1206.96</v>
      </c>
      <c r="D459" s="23">
        <v>49071</v>
      </c>
      <c r="E459">
        <f t="shared" si="7"/>
        <v>269305.55999999965</v>
      </c>
    </row>
    <row r="460" spans="1:5" x14ac:dyDescent="0.25">
      <c r="A460" t="s">
        <v>71</v>
      </c>
      <c r="B460">
        <v>1206.96</v>
      </c>
      <c r="D460" s="23">
        <v>49102</v>
      </c>
      <c r="E460">
        <f t="shared" si="7"/>
        <v>270512.51999999967</v>
      </c>
    </row>
    <row r="461" spans="1:5" x14ac:dyDescent="0.25">
      <c r="A461" t="s">
        <v>71</v>
      </c>
      <c r="B461">
        <v>1206.96</v>
      </c>
      <c r="D461" s="23">
        <v>49132</v>
      </c>
      <c r="E461">
        <f t="shared" si="7"/>
        <v>271719.47999999969</v>
      </c>
    </row>
    <row r="462" spans="1:5" x14ac:dyDescent="0.25">
      <c r="A462" t="s">
        <v>71</v>
      </c>
      <c r="B462">
        <v>1206.96</v>
      </c>
      <c r="D462" s="23">
        <v>49163</v>
      </c>
      <c r="E462">
        <f t="shared" si="7"/>
        <v>272926.43999999971</v>
      </c>
    </row>
    <row r="463" spans="1:5" x14ac:dyDescent="0.25">
      <c r="A463" t="s">
        <v>71</v>
      </c>
      <c r="B463">
        <v>1206.96</v>
      </c>
      <c r="D463" s="23">
        <v>49194</v>
      </c>
      <c r="E463">
        <f t="shared" si="7"/>
        <v>274133.39999999973</v>
      </c>
    </row>
    <row r="464" spans="1:5" x14ac:dyDescent="0.25">
      <c r="A464" t="s">
        <v>71</v>
      </c>
      <c r="B464">
        <v>1206.96</v>
      </c>
      <c r="D464" s="23">
        <v>49224</v>
      </c>
      <c r="E464">
        <f t="shared" si="7"/>
        <v>275340.35999999975</v>
      </c>
    </row>
  </sheetData>
  <sortState ref="A42:D464">
    <sortCondition ref="D42:D464"/>
  </sortState>
  <mergeCells count="12">
    <mergeCell ref="AB3:AC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0"/>
  <sheetViews>
    <sheetView workbookViewId="0">
      <selection activeCell="Q32" sqref="Q32"/>
    </sheetView>
  </sheetViews>
  <sheetFormatPr baseColWidth="10" defaultRowHeight="15" x14ac:dyDescent="0.25"/>
  <sheetData>
    <row r="2" spans="2:8" x14ac:dyDescent="0.25">
      <c r="C2" t="s">
        <v>73</v>
      </c>
      <c r="E2" t="s">
        <v>74</v>
      </c>
      <c r="G2" t="s">
        <v>75</v>
      </c>
    </row>
    <row r="3" spans="2:8" x14ac:dyDescent="0.25">
      <c r="B3" t="s">
        <v>72</v>
      </c>
      <c r="C3" t="s">
        <v>76</v>
      </c>
      <c r="D3" t="s">
        <v>77</v>
      </c>
      <c r="E3" t="s">
        <v>78</v>
      </c>
      <c r="F3" t="s">
        <v>79</v>
      </c>
      <c r="G3" t="s">
        <v>80</v>
      </c>
      <c r="H3" t="s">
        <v>81</v>
      </c>
    </row>
    <row r="4" spans="2:8" x14ac:dyDescent="0.25">
      <c r="B4" s="24">
        <v>43070</v>
      </c>
      <c r="C4">
        <v>1690.09</v>
      </c>
      <c r="D4">
        <v>3280</v>
      </c>
    </row>
    <row r="5" spans="2:8" x14ac:dyDescent="0.25">
      <c r="B5" s="24">
        <v>43101</v>
      </c>
      <c r="C5">
        <f>Hervé!$G$6</f>
        <v>4107.1000000000004</v>
      </c>
      <c r="D5">
        <f>Hervé!$F$6</f>
        <v>4551.4299999999994</v>
      </c>
      <c r="E5">
        <f>Pauline!$G$6</f>
        <v>3097.81</v>
      </c>
      <c r="F5">
        <f>Pauline!$F$6</f>
        <v>3107.0299999999997</v>
      </c>
      <c r="G5">
        <f>commun!$G$6</f>
        <v>3464.583333333333</v>
      </c>
      <c r="H5">
        <f>commun!$F$6</f>
        <v>3320</v>
      </c>
    </row>
    <row r="6" spans="2:8" x14ac:dyDescent="0.25">
      <c r="B6" s="24">
        <v>43132</v>
      </c>
      <c r="C6">
        <f>Hervé!$I$6</f>
        <v>4317.1000000000004</v>
      </c>
      <c r="D6">
        <f>Hervé!$H$6</f>
        <v>4551.4299999999994</v>
      </c>
      <c r="E6">
        <f>Pauline!$I$6</f>
        <v>2844.81</v>
      </c>
      <c r="F6">
        <f>Pauline!$H$6</f>
        <v>3107.0299999999997</v>
      </c>
      <c r="G6">
        <f>commun!$I$6</f>
        <v>3001.583333333333</v>
      </c>
      <c r="H6">
        <f>commun!$H$6</f>
        <v>3320</v>
      </c>
    </row>
    <row r="7" spans="2:8" x14ac:dyDescent="0.25">
      <c r="B7" s="24">
        <v>43160</v>
      </c>
      <c r="C7">
        <f>Hervé!$K$6</f>
        <v>4317.1000000000004</v>
      </c>
      <c r="D7">
        <f>Hervé!$J$6</f>
        <v>4551.4299999999994</v>
      </c>
      <c r="E7">
        <f>Pauline!$K$6</f>
        <v>2844.81</v>
      </c>
      <c r="F7">
        <f>Pauline!$J$6</f>
        <v>3107.0299999999997</v>
      </c>
      <c r="G7">
        <f>commun!$K$6</f>
        <v>3011.583333333333</v>
      </c>
      <c r="H7">
        <f>commun!$J$6</f>
        <v>3320</v>
      </c>
    </row>
    <row r="8" spans="2:8" x14ac:dyDescent="0.25">
      <c r="B8" s="24">
        <v>43191</v>
      </c>
      <c r="C8">
        <f>Hervé!$M$6</f>
        <v>4318.2199999999993</v>
      </c>
      <c r="D8">
        <f>Hervé!$L$6</f>
        <v>4551.4299999999994</v>
      </c>
      <c r="E8">
        <f>Pauline!$M$6</f>
        <v>2844.81</v>
      </c>
      <c r="F8">
        <f>Pauline!$L$6</f>
        <v>3107.0299999999997</v>
      </c>
      <c r="G8">
        <f>commun!$M$6</f>
        <v>3011.583333333333</v>
      </c>
      <c r="H8">
        <f>commun!$L$6</f>
        <v>3320</v>
      </c>
    </row>
    <row r="9" spans="2:8" x14ac:dyDescent="0.25">
      <c r="B9" s="24">
        <v>43221</v>
      </c>
      <c r="C9">
        <f>Hervé!$O$6</f>
        <v>4318.1900000000005</v>
      </c>
      <c r="D9">
        <f>Hervé!$N$6</f>
        <v>4551.4299999999994</v>
      </c>
      <c r="E9">
        <f>Pauline!$O$6</f>
        <v>2844.81</v>
      </c>
      <c r="F9">
        <f>Pauline!$N$6</f>
        <v>3107.0299999999997</v>
      </c>
      <c r="G9">
        <f>commun!$O$6</f>
        <v>3011.583333333333</v>
      </c>
      <c r="H9">
        <f>commun!$N$6</f>
        <v>3320</v>
      </c>
    </row>
    <row r="10" spans="2:8" x14ac:dyDescent="0.25">
      <c r="B10" s="24">
        <v>43252</v>
      </c>
      <c r="C10">
        <f>Hervé!$Q$6</f>
        <v>4318.59</v>
      </c>
      <c r="D10">
        <f>Hervé!$P$6</f>
        <v>4447.6799999999994</v>
      </c>
      <c r="E10">
        <f>Pauline!$Q$6</f>
        <v>2844.81</v>
      </c>
      <c r="F10">
        <f>Pauline!$P$6</f>
        <v>3107.0299999999997</v>
      </c>
      <c r="G10">
        <f>commun!$Q$6</f>
        <v>3011.583333333333</v>
      </c>
      <c r="H10">
        <f>commun!$P$6</f>
        <v>3320</v>
      </c>
    </row>
    <row r="11" spans="2:8" x14ac:dyDescent="0.25">
      <c r="B11" s="24">
        <v>43282</v>
      </c>
      <c r="C11">
        <f>Hervé!$S$6</f>
        <v>4318.1900000000005</v>
      </c>
      <c r="D11">
        <f>Hervé!$R$6</f>
        <v>4447.6799999999994</v>
      </c>
      <c r="E11">
        <f>Pauline!$S$6</f>
        <v>2844.81</v>
      </c>
      <c r="F11">
        <f>Pauline!$R$6</f>
        <v>3107.0299999999997</v>
      </c>
      <c r="G11">
        <f>commun!$S$6</f>
        <v>3011.583333333333</v>
      </c>
      <c r="H11">
        <f>commun!$R$6</f>
        <v>3320</v>
      </c>
    </row>
    <row r="12" spans="2:8" x14ac:dyDescent="0.25">
      <c r="B12" s="24">
        <v>43313</v>
      </c>
      <c r="C12">
        <f>Hervé!$U$6</f>
        <v>4318.1900000000005</v>
      </c>
      <c r="D12">
        <f>Hervé!$T$6</f>
        <v>4447.6799999999994</v>
      </c>
      <c r="E12">
        <f>Pauline!$U$6</f>
        <v>2844.81</v>
      </c>
      <c r="F12">
        <f>Pauline!$T$6</f>
        <v>3107.0299999999997</v>
      </c>
      <c r="G12">
        <f>commun!$U$6</f>
        <v>3011.583333333333</v>
      </c>
      <c r="H12">
        <f>commun!$T$6</f>
        <v>3320</v>
      </c>
    </row>
    <row r="13" spans="2:8" x14ac:dyDescent="0.25">
      <c r="B13" s="24">
        <v>43344</v>
      </c>
      <c r="C13">
        <f>Hervé!$W$6</f>
        <v>4318.1900000000005</v>
      </c>
      <c r="D13">
        <f>Hervé!$V$6</f>
        <v>4447.6799999999994</v>
      </c>
      <c r="E13">
        <f>Pauline!$W$6</f>
        <v>2844.81</v>
      </c>
      <c r="F13">
        <f>Pauline!$V$6</f>
        <v>3107.0299999999997</v>
      </c>
      <c r="G13">
        <f>commun!$W$6</f>
        <v>3011.583333333333</v>
      </c>
      <c r="H13">
        <f>commun!$V$6</f>
        <v>3320</v>
      </c>
    </row>
    <row r="14" spans="2:8" x14ac:dyDescent="0.25">
      <c r="B14" s="24">
        <v>43374</v>
      </c>
      <c r="C14">
        <f>Hervé!$Y$6</f>
        <v>4318.1900000000005</v>
      </c>
      <c r="D14">
        <f>Hervé!$X$6</f>
        <v>4447.6799999999994</v>
      </c>
      <c r="E14">
        <f>Pauline!$Y$6</f>
        <v>2844.81</v>
      </c>
      <c r="F14">
        <f>Pauline!$X$6</f>
        <v>3107.0299999999997</v>
      </c>
      <c r="G14">
        <f>commun!$Y$6</f>
        <v>3011.583333333333</v>
      </c>
      <c r="H14">
        <f>commun!$X$6</f>
        <v>3320</v>
      </c>
    </row>
    <row r="15" spans="2:8" x14ac:dyDescent="0.25">
      <c r="B15" s="24">
        <v>43405</v>
      </c>
      <c r="C15">
        <f>Hervé!$AA$6</f>
        <v>4167.1900000000005</v>
      </c>
      <c r="D15">
        <f>Hervé!$Z$6</f>
        <v>4447.6799999999994</v>
      </c>
      <c r="E15">
        <f>Pauline!$AA$6</f>
        <v>2844.81</v>
      </c>
      <c r="F15">
        <f>Pauline!$Z$6</f>
        <v>3107.0299999999997</v>
      </c>
      <c r="G15">
        <f>commun!$AA$6</f>
        <v>3011.583333333333</v>
      </c>
      <c r="H15">
        <f>commun!$Z$6</f>
        <v>3320</v>
      </c>
    </row>
    <row r="16" spans="2:8" x14ac:dyDescent="0.25">
      <c r="B16" s="24">
        <v>43435</v>
      </c>
      <c r="C16">
        <f>Hervé!$AC$6</f>
        <v>4167.1900000000005</v>
      </c>
      <c r="D16">
        <f>Hervé!$AB$6</f>
        <v>4447.6799999999994</v>
      </c>
      <c r="E16">
        <f>Pauline!$AC$6</f>
        <v>2844.81</v>
      </c>
      <c r="F16">
        <f>Pauline!$AB$6</f>
        <v>3107.0299999999997</v>
      </c>
      <c r="G16">
        <f>commun!$AC$6</f>
        <v>2971.583333333333</v>
      </c>
      <c r="H16">
        <f>commun!$AB$6</f>
        <v>3320</v>
      </c>
    </row>
    <row r="17" spans="2:4" x14ac:dyDescent="0.25">
      <c r="B17" s="24">
        <v>43466</v>
      </c>
      <c r="C17">
        <v>1690.09</v>
      </c>
      <c r="D17">
        <v>3280</v>
      </c>
    </row>
    <row r="18" spans="2:4" x14ac:dyDescent="0.25">
      <c r="B18" s="24">
        <v>43497</v>
      </c>
      <c r="C18">
        <v>1690.09</v>
      </c>
      <c r="D18">
        <v>3280</v>
      </c>
    </row>
    <row r="19" spans="2:4" x14ac:dyDescent="0.25">
      <c r="B19" s="24">
        <v>43525</v>
      </c>
      <c r="C19">
        <v>1690.09</v>
      </c>
      <c r="D19">
        <v>3280</v>
      </c>
    </row>
    <row r="20" spans="2:4" x14ac:dyDescent="0.25">
      <c r="B20" s="24">
        <v>43556</v>
      </c>
      <c r="C20">
        <v>1690.09</v>
      </c>
      <c r="D20">
        <v>3280</v>
      </c>
    </row>
    <row r="21" spans="2:4" x14ac:dyDescent="0.25">
      <c r="B21" s="24">
        <v>43586</v>
      </c>
      <c r="C21">
        <v>1690.09</v>
      </c>
      <c r="D21">
        <v>3280</v>
      </c>
    </row>
    <row r="22" spans="2:4" x14ac:dyDescent="0.25">
      <c r="B22" s="24">
        <v>43617</v>
      </c>
      <c r="C22">
        <v>1690.09</v>
      </c>
      <c r="D22">
        <v>3280</v>
      </c>
    </row>
    <row r="23" spans="2:4" x14ac:dyDescent="0.25">
      <c r="B23" s="24">
        <v>43647</v>
      </c>
      <c r="C23">
        <v>1690.09</v>
      </c>
      <c r="D23">
        <v>3280</v>
      </c>
    </row>
    <row r="24" spans="2:4" x14ac:dyDescent="0.25">
      <c r="B24" s="24">
        <v>43678</v>
      </c>
      <c r="C24">
        <v>1690.09</v>
      </c>
      <c r="D24">
        <v>3280</v>
      </c>
    </row>
    <row r="25" spans="2:4" x14ac:dyDescent="0.25">
      <c r="B25" s="24">
        <v>43709</v>
      </c>
      <c r="C25">
        <v>1690.09</v>
      </c>
      <c r="D25">
        <v>3280</v>
      </c>
    </row>
    <row r="26" spans="2:4" x14ac:dyDescent="0.25">
      <c r="B26" s="24">
        <v>43739</v>
      </c>
      <c r="C26">
        <v>1690.09</v>
      </c>
      <c r="D26">
        <v>3280</v>
      </c>
    </row>
    <row r="27" spans="2:4" x14ac:dyDescent="0.25">
      <c r="B27" s="24">
        <v>43770</v>
      </c>
      <c r="C27">
        <v>1690.09</v>
      </c>
      <c r="D27">
        <v>3280</v>
      </c>
    </row>
    <row r="28" spans="2:4" x14ac:dyDescent="0.25">
      <c r="B28" s="24">
        <v>43800</v>
      </c>
      <c r="C28">
        <v>1690.09</v>
      </c>
      <c r="D28">
        <v>3280</v>
      </c>
    </row>
    <row r="29" spans="2:4" x14ac:dyDescent="0.25">
      <c r="B29" s="24">
        <v>43831</v>
      </c>
      <c r="C29">
        <v>1690.09</v>
      </c>
      <c r="D29">
        <v>3280</v>
      </c>
    </row>
    <row r="30" spans="2:4" x14ac:dyDescent="0.25">
      <c r="B30" s="24">
        <v>43862</v>
      </c>
      <c r="C30">
        <v>1690.09</v>
      </c>
      <c r="D30">
        <v>3280</v>
      </c>
    </row>
    <row r="31" spans="2:4" x14ac:dyDescent="0.25">
      <c r="B31" s="24">
        <v>43891</v>
      </c>
      <c r="C31">
        <v>1690.09</v>
      </c>
      <c r="D31">
        <v>3280</v>
      </c>
    </row>
    <row r="32" spans="2:4" x14ac:dyDescent="0.25">
      <c r="B32" s="24">
        <v>43922</v>
      </c>
      <c r="C32">
        <v>1690.09</v>
      </c>
      <c r="D32">
        <v>3280</v>
      </c>
    </row>
    <row r="33" spans="2:4" x14ac:dyDescent="0.25">
      <c r="B33" s="24">
        <v>43952</v>
      </c>
      <c r="C33">
        <v>1690.09</v>
      </c>
      <c r="D33">
        <v>3280</v>
      </c>
    </row>
    <row r="34" spans="2:4" x14ac:dyDescent="0.25">
      <c r="B34" s="24">
        <v>43983</v>
      </c>
      <c r="C34">
        <v>1690.09</v>
      </c>
      <c r="D34">
        <v>3280</v>
      </c>
    </row>
    <row r="35" spans="2:4" x14ac:dyDescent="0.25">
      <c r="B35" s="24">
        <v>44013</v>
      </c>
      <c r="C35">
        <v>1690.09</v>
      </c>
      <c r="D35">
        <v>3280</v>
      </c>
    </row>
    <row r="36" spans="2:4" x14ac:dyDescent="0.25">
      <c r="B36" s="24">
        <v>44044</v>
      </c>
      <c r="C36">
        <v>1690.09</v>
      </c>
      <c r="D36">
        <v>3280</v>
      </c>
    </row>
    <row r="37" spans="2:4" x14ac:dyDescent="0.25">
      <c r="B37" s="24">
        <v>44075</v>
      </c>
      <c r="C37">
        <v>1690.09</v>
      </c>
      <c r="D37">
        <v>3280</v>
      </c>
    </row>
    <row r="38" spans="2:4" x14ac:dyDescent="0.25">
      <c r="B38" s="24">
        <v>44105</v>
      </c>
      <c r="C38">
        <v>1690.09</v>
      </c>
      <c r="D38">
        <v>3280</v>
      </c>
    </row>
    <row r="39" spans="2:4" x14ac:dyDescent="0.25">
      <c r="B39" s="24">
        <v>44136</v>
      </c>
      <c r="C39">
        <v>1690.09</v>
      </c>
      <c r="D39">
        <v>3280</v>
      </c>
    </row>
    <row r="40" spans="2:4" x14ac:dyDescent="0.25">
      <c r="B40" s="24">
        <v>44166</v>
      </c>
      <c r="C40">
        <v>1578.4</v>
      </c>
      <c r="D40">
        <v>3280</v>
      </c>
    </row>
    <row r="41" spans="2:4" x14ac:dyDescent="0.25">
      <c r="B41" s="24">
        <v>44197</v>
      </c>
      <c r="C41">
        <v>1578.4</v>
      </c>
      <c r="D41">
        <v>3280</v>
      </c>
    </row>
    <row r="42" spans="2:4" x14ac:dyDescent="0.25">
      <c r="B42" s="24">
        <v>44228</v>
      </c>
      <c r="C42">
        <v>1578.4</v>
      </c>
      <c r="D42">
        <v>3280</v>
      </c>
    </row>
    <row r="43" spans="2:4" x14ac:dyDescent="0.25">
      <c r="B43" s="24">
        <v>44256</v>
      </c>
      <c r="C43">
        <v>1578.4</v>
      </c>
      <c r="D43">
        <v>3280</v>
      </c>
    </row>
    <row r="44" spans="2:4" x14ac:dyDescent="0.25">
      <c r="B44" s="24">
        <v>44287</v>
      </c>
      <c r="C44">
        <v>1578.4</v>
      </c>
      <c r="D44">
        <v>3280</v>
      </c>
    </row>
    <row r="45" spans="2:4" x14ac:dyDescent="0.25">
      <c r="B45" s="24">
        <v>44317</v>
      </c>
      <c r="C45">
        <v>1578.4</v>
      </c>
      <c r="D45">
        <v>3280</v>
      </c>
    </row>
    <row r="46" spans="2:4" x14ac:dyDescent="0.25">
      <c r="B46" s="24">
        <v>44348</v>
      </c>
      <c r="C46">
        <v>1578.4</v>
      </c>
      <c r="D46">
        <v>3280</v>
      </c>
    </row>
    <row r="47" spans="2:4" x14ac:dyDescent="0.25">
      <c r="B47" s="24">
        <v>44378</v>
      </c>
      <c r="C47">
        <v>1578.4</v>
      </c>
      <c r="D47">
        <v>3280</v>
      </c>
    </row>
    <row r="48" spans="2:4" x14ac:dyDescent="0.25">
      <c r="B48" s="24">
        <v>44409</v>
      </c>
      <c r="C48">
        <v>1578.4</v>
      </c>
      <c r="D48">
        <v>3280</v>
      </c>
    </row>
    <row r="49" spans="2:4" x14ac:dyDescent="0.25">
      <c r="B49" s="24">
        <v>44440</v>
      </c>
      <c r="C49">
        <v>1578.4</v>
      </c>
      <c r="D49">
        <v>3280</v>
      </c>
    </row>
    <row r="50" spans="2:4" x14ac:dyDescent="0.25">
      <c r="B50" s="24">
        <v>44470</v>
      </c>
      <c r="C50">
        <v>1578.4</v>
      </c>
      <c r="D50">
        <v>3280</v>
      </c>
    </row>
    <row r="51" spans="2:4" x14ac:dyDescent="0.25">
      <c r="B51" s="24">
        <v>44501</v>
      </c>
      <c r="C51">
        <v>1578.4</v>
      </c>
      <c r="D51">
        <v>3280</v>
      </c>
    </row>
    <row r="52" spans="2:4" x14ac:dyDescent="0.25">
      <c r="B52" s="24">
        <v>44531</v>
      </c>
      <c r="C52">
        <v>1578.4</v>
      </c>
      <c r="D52">
        <v>3280</v>
      </c>
    </row>
    <row r="53" spans="2:4" x14ac:dyDescent="0.25">
      <c r="B53" s="24">
        <v>44562</v>
      </c>
      <c r="C53">
        <v>1578.4</v>
      </c>
      <c r="D53">
        <v>3280</v>
      </c>
    </row>
    <row r="54" spans="2:4" x14ac:dyDescent="0.25">
      <c r="B54" s="24">
        <v>44593</v>
      </c>
      <c r="C54">
        <v>1578.4</v>
      </c>
      <c r="D54">
        <v>3280</v>
      </c>
    </row>
    <row r="55" spans="2:4" x14ac:dyDescent="0.25">
      <c r="B55" s="24">
        <v>44621</v>
      </c>
      <c r="C55">
        <v>1578.4</v>
      </c>
      <c r="D55">
        <v>3280</v>
      </c>
    </row>
    <row r="56" spans="2:4" x14ac:dyDescent="0.25">
      <c r="B56" s="24">
        <v>44652</v>
      </c>
      <c r="C56">
        <v>1578.4</v>
      </c>
      <c r="D56">
        <v>3280</v>
      </c>
    </row>
    <row r="57" spans="2:4" x14ac:dyDescent="0.25">
      <c r="B57" s="24">
        <v>44682</v>
      </c>
      <c r="C57">
        <v>1578.4</v>
      </c>
      <c r="D57">
        <v>3280</v>
      </c>
    </row>
    <row r="58" spans="2:4" x14ac:dyDescent="0.25">
      <c r="B58" s="24">
        <v>44713</v>
      </c>
      <c r="C58">
        <v>1578.4</v>
      </c>
      <c r="D58">
        <v>3280</v>
      </c>
    </row>
    <row r="59" spans="2:4" x14ac:dyDescent="0.25">
      <c r="B59" s="24">
        <v>44743</v>
      </c>
      <c r="C59">
        <v>1578.4</v>
      </c>
      <c r="D59">
        <v>3280</v>
      </c>
    </row>
    <row r="60" spans="2:4" x14ac:dyDescent="0.25">
      <c r="B60" s="24">
        <v>44774</v>
      </c>
      <c r="C60">
        <v>1578.4</v>
      </c>
      <c r="D60">
        <v>3280</v>
      </c>
    </row>
    <row r="61" spans="2:4" x14ac:dyDescent="0.25">
      <c r="B61" s="24">
        <v>44805</v>
      </c>
      <c r="C61">
        <v>1578.4</v>
      </c>
      <c r="D61">
        <v>3280</v>
      </c>
    </row>
    <row r="62" spans="2:4" x14ac:dyDescent="0.25">
      <c r="B62" s="24">
        <v>44835</v>
      </c>
      <c r="C62">
        <v>1578.4</v>
      </c>
      <c r="D62">
        <v>3280</v>
      </c>
    </row>
    <row r="63" spans="2:4" x14ac:dyDescent="0.25">
      <c r="B63" s="24">
        <v>44866</v>
      </c>
      <c r="C63">
        <v>1578.4</v>
      </c>
      <c r="D63">
        <v>3280</v>
      </c>
    </row>
    <row r="64" spans="2:4" x14ac:dyDescent="0.25">
      <c r="B64" s="24">
        <v>44896</v>
      </c>
      <c r="C64">
        <v>1398.4</v>
      </c>
      <c r="D64">
        <v>3280</v>
      </c>
    </row>
    <row r="65" spans="2:4" x14ac:dyDescent="0.25">
      <c r="B65" s="24">
        <v>44927</v>
      </c>
      <c r="C65">
        <v>1398.4</v>
      </c>
      <c r="D65">
        <v>3280</v>
      </c>
    </row>
    <row r="66" spans="2:4" x14ac:dyDescent="0.25">
      <c r="B66" s="24">
        <v>44958</v>
      </c>
      <c r="C66">
        <v>1398.4</v>
      </c>
      <c r="D66">
        <v>3280</v>
      </c>
    </row>
    <row r="67" spans="2:4" x14ac:dyDescent="0.25">
      <c r="B67" s="24">
        <v>44986</v>
      </c>
      <c r="C67">
        <v>1398.4</v>
      </c>
      <c r="D67">
        <v>3280</v>
      </c>
    </row>
    <row r="68" spans="2:4" x14ac:dyDescent="0.25">
      <c r="B68" s="24">
        <v>45017</v>
      </c>
      <c r="C68">
        <v>1398.4</v>
      </c>
      <c r="D68">
        <v>3280</v>
      </c>
    </row>
    <row r="69" spans="2:4" x14ac:dyDescent="0.25">
      <c r="B69" s="24">
        <v>45047</v>
      </c>
      <c r="C69">
        <v>1398.4</v>
      </c>
      <c r="D69">
        <v>3280</v>
      </c>
    </row>
    <row r="70" spans="2:4" x14ac:dyDescent="0.25">
      <c r="B70" s="24">
        <v>45078</v>
      </c>
      <c r="C70">
        <v>1398.4</v>
      </c>
      <c r="D70">
        <v>3280</v>
      </c>
    </row>
    <row r="71" spans="2:4" x14ac:dyDescent="0.25">
      <c r="B71" s="24">
        <v>45108</v>
      </c>
      <c r="C71">
        <v>1398.4</v>
      </c>
      <c r="D71">
        <v>3280</v>
      </c>
    </row>
    <row r="72" spans="2:4" x14ac:dyDescent="0.25">
      <c r="B72" s="24">
        <v>45139</v>
      </c>
      <c r="C72">
        <v>1398.4</v>
      </c>
      <c r="D72">
        <v>3280</v>
      </c>
    </row>
    <row r="73" spans="2:4" x14ac:dyDescent="0.25">
      <c r="B73" s="24">
        <v>45170</v>
      </c>
      <c r="C73">
        <v>1398.4</v>
      </c>
      <c r="D73">
        <v>3280</v>
      </c>
    </row>
    <row r="74" spans="2:4" x14ac:dyDescent="0.25">
      <c r="B74" s="24">
        <v>45200</v>
      </c>
      <c r="C74">
        <v>1398.4</v>
      </c>
      <c r="D74">
        <v>3280</v>
      </c>
    </row>
    <row r="75" spans="2:4" x14ac:dyDescent="0.25">
      <c r="B75" s="24">
        <v>45231</v>
      </c>
      <c r="C75">
        <v>1398.4</v>
      </c>
      <c r="D75">
        <v>3280</v>
      </c>
    </row>
    <row r="76" spans="2:4" x14ac:dyDescent="0.25">
      <c r="B76" s="24">
        <v>45261</v>
      </c>
      <c r="C76">
        <v>1398.4</v>
      </c>
      <c r="D76">
        <v>3280</v>
      </c>
    </row>
    <row r="77" spans="2:4" x14ac:dyDescent="0.25">
      <c r="B77" s="24">
        <v>45292</v>
      </c>
      <c r="C77">
        <v>1398.4</v>
      </c>
      <c r="D77">
        <v>3280</v>
      </c>
    </row>
    <row r="78" spans="2:4" x14ac:dyDescent="0.25">
      <c r="B78" s="24">
        <v>45323</v>
      </c>
      <c r="C78">
        <v>1398.4</v>
      </c>
      <c r="D78">
        <v>3280</v>
      </c>
    </row>
    <row r="79" spans="2:4" x14ac:dyDescent="0.25">
      <c r="B79" s="24">
        <v>45352</v>
      </c>
      <c r="C79">
        <v>1398.4</v>
      </c>
      <c r="D79">
        <v>3280</v>
      </c>
    </row>
    <row r="80" spans="2:4" x14ac:dyDescent="0.25">
      <c r="B80" s="24">
        <v>45383</v>
      </c>
      <c r="C80">
        <v>1398.4</v>
      </c>
      <c r="D80">
        <v>3280</v>
      </c>
    </row>
    <row r="81" spans="2:4" x14ac:dyDescent="0.25">
      <c r="B81" s="24">
        <v>45413</v>
      </c>
      <c r="C81">
        <v>1398.4</v>
      </c>
      <c r="D81">
        <v>3280</v>
      </c>
    </row>
    <row r="82" spans="2:4" x14ac:dyDescent="0.25">
      <c r="B82" s="24">
        <v>45444</v>
      </c>
      <c r="C82">
        <v>1398.4</v>
      </c>
      <c r="D82">
        <v>3280</v>
      </c>
    </row>
    <row r="83" spans="2:4" x14ac:dyDescent="0.25">
      <c r="B83" s="24">
        <v>45474</v>
      </c>
      <c r="C83">
        <v>1398.4</v>
      </c>
      <c r="D83">
        <v>3280</v>
      </c>
    </row>
    <row r="84" spans="2:4" x14ac:dyDescent="0.25">
      <c r="B84" s="24">
        <v>45505</v>
      </c>
      <c r="C84">
        <v>1206.96</v>
      </c>
      <c r="D84">
        <v>3280</v>
      </c>
    </row>
    <row r="85" spans="2:4" x14ac:dyDescent="0.25">
      <c r="B85" s="24">
        <v>45536</v>
      </c>
      <c r="C85">
        <v>1206.96</v>
      </c>
      <c r="D85">
        <v>3280</v>
      </c>
    </row>
    <row r="86" spans="2:4" x14ac:dyDescent="0.25">
      <c r="B86" s="24">
        <v>45566</v>
      </c>
      <c r="C86">
        <v>1206.96</v>
      </c>
      <c r="D86">
        <v>3280</v>
      </c>
    </row>
    <row r="87" spans="2:4" x14ac:dyDescent="0.25">
      <c r="B87" s="24">
        <v>45597</v>
      </c>
      <c r="C87">
        <v>1206.96</v>
      </c>
      <c r="D87">
        <v>3280</v>
      </c>
    </row>
    <row r="88" spans="2:4" x14ac:dyDescent="0.25">
      <c r="B88" s="24">
        <v>45627</v>
      </c>
      <c r="C88">
        <v>1206.96</v>
      </c>
      <c r="D88">
        <v>3280</v>
      </c>
    </row>
    <row r="89" spans="2:4" x14ac:dyDescent="0.25">
      <c r="B89" s="24">
        <v>45658</v>
      </c>
      <c r="C89">
        <v>1206.96</v>
      </c>
      <c r="D89">
        <v>3280</v>
      </c>
    </row>
    <row r="90" spans="2:4" x14ac:dyDescent="0.25">
      <c r="B90" s="24">
        <v>45689</v>
      </c>
      <c r="C90">
        <v>1206.96</v>
      </c>
      <c r="D90">
        <v>3280</v>
      </c>
    </row>
    <row r="91" spans="2:4" x14ac:dyDescent="0.25">
      <c r="B91" s="24">
        <v>45717</v>
      </c>
      <c r="C91">
        <v>1206.96</v>
      </c>
      <c r="D91">
        <v>3280</v>
      </c>
    </row>
    <row r="92" spans="2:4" x14ac:dyDescent="0.25">
      <c r="B92" s="24">
        <v>45748</v>
      </c>
      <c r="C92">
        <v>1206.96</v>
      </c>
      <c r="D92">
        <v>3280</v>
      </c>
    </row>
    <row r="93" spans="2:4" x14ac:dyDescent="0.25">
      <c r="B93" s="24">
        <v>45778</v>
      </c>
      <c r="C93">
        <v>1206.96</v>
      </c>
      <c r="D93">
        <v>3280</v>
      </c>
    </row>
    <row r="94" spans="2:4" x14ac:dyDescent="0.25">
      <c r="B94" s="24">
        <v>45809</v>
      </c>
      <c r="C94">
        <v>1206.96</v>
      </c>
      <c r="D94">
        <v>3280</v>
      </c>
    </row>
    <row r="95" spans="2:4" x14ac:dyDescent="0.25">
      <c r="B95" s="24">
        <v>45839</v>
      </c>
      <c r="C95">
        <v>1206.96</v>
      </c>
      <c r="D95">
        <v>3280</v>
      </c>
    </row>
    <row r="96" spans="2:4" x14ac:dyDescent="0.25">
      <c r="B96" s="24">
        <v>45870</v>
      </c>
      <c r="C96">
        <v>1206.96</v>
      </c>
      <c r="D96">
        <v>3280</v>
      </c>
    </row>
    <row r="97" spans="2:4" x14ac:dyDescent="0.25">
      <c r="B97" s="24">
        <v>45901</v>
      </c>
      <c r="C97">
        <v>1206.96</v>
      </c>
      <c r="D97">
        <v>3280</v>
      </c>
    </row>
    <row r="98" spans="2:4" x14ac:dyDescent="0.25">
      <c r="B98" s="24">
        <v>45931</v>
      </c>
      <c r="C98">
        <v>1206.96</v>
      </c>
      <c r="D98">
        <v>3280</v>
      </c>
    </row>
    <row r="99" spans="2:4" x14ac:dyDescent="0.25">
      <c r="B99" s="24">
        <v>45962</v>
      </c>
      <c r="C99">
        <v>1206.96</v>
      </c>
      <c r="D99">
        <v>3280</v>
      </c>
    </row>
    <row r="100" spans="2:4" x14ac:dyDescent="0.25">
      <c r="B100" s="24">
        <v>45992</v>
      </c>
      <c r="C100">
        <v>1206.96</v>
      </c>
      <c r="D100">
        <v>3280</v>
      </c>
    </row>
    <row r="101" spans="2:4" x14ac:dyDescent="0.25">
      <c r="B101" s="24">
        <v>46023</v>
      </c>
      <c r="C101">
        <v>1206.96</v>
      </c>
      <c r="D101">
        <v>3280</v>
      </c>
    </row>
    <row r="102" spans="2:4" x14ac:dyDescent="0.25">
      <c r="B102" s="24">
        <v>46054</v>
      </c>
      <c r="C102">
        <v>1206.96</v>
      </c>
      <c r="D102">
        <v>3280</v>
      </c>
    </row>
    <row r="103" spans="2:4" x14ac:dyDescent="0.25">
      <c r="B103" s="24">
        <v>46082</v>
      </c>
      <c r="C103">
        <v>1206.96</v>
      </c>
      <c r="D103">
        <v>3280</v>
      </c>
    </row>
    <row r="104" spans="2:4" x14ac:dyDescent="0.25">
      <c r="B104" s="24">
        <v>46113</v>
      </c>
      <c r="C104">
        <v>1206.96</v>
      </c>
      <c r="D104">
        <v>3280</v>
      </c>
    </row>
    <row r="105" spans="2:4" x14ac:dyDescent="0.25">
      <c r="B105" s="24">
        <v>46143</v>
      </c>
      <c r="C105">
        <v>1206.96</v>
      </c>
      <c r="D105">
        <v>3280</v>
      </c>
    </row>
    <row r="106" spans="2:4" x14ac:dyDescent="0.25">
      <c r="B106" s="24">
        <v>46174</v>
      </c>
      <c r="C106">
        <v>1206.96</v>
      </c>
      <c r="D106">
        <v>3280</v>
      </c>
    </row>
    <row r="107" spans="2:4" x14ac:dyDescent="0.25">
      <c r="B107" s="24">
        <v>46204</v>
      </c>
      <c r="C107">
        <v>1206.96</v>
      </c>
      <c r="D107">
        <v>3280</v>
      </c>
    </row>
    <row r="108" spans="2:4" x14ac:dyDescent="0.25">
      <c r="B108" s="24">
        <v>46235</v>
      </c>
      <c r="C108">
        <v>1206.96</v>
      </c>
      <c r="D108">
        <v>3280</v>
      </c>
    </row>
    <row r="109" spans="2:4" x14ac:dyDescent="0.25">
      <c r="B109" s="24">
        <v>46266</v>
      </c>
      <c r="C109">
        <v>1206.96</v>
      </c>
      <c r="D109">
        <v>3280</v>
      </c>
    </row>
    <row r="110" spans="2:4" x14ac:dyDescent="0.25">
      <c r="B110" s="24">
        <v>46296</v>
      </c>
      <c r="C110">
        <v>1206.96</v>
      </c>
      <c r="D110">
        <v>3280</v>
      </c>
    </row>
    <row r="111" spans="2:4" x14ac:dyDescent="0.25">
      <c r="B111" s="24">
        <v>46327</v>
      </c>
      <c r="C111">
        <v>1206.96</v>
      </c>
      <c r="D111">
        <v>3280</v>
      </c>
    </row>
    <row r="112" spans="2:4" x14ac:dyDescent="0.25">
      <c r="B112" s="24">
        <v>46357</v>
      </c>
      <c r="C112">
        <v>1206.96</v>
      </c>
      <c r="D112">
        <v>3280</v>
      </c>
    </row>
    <row r="113" spans="2:4" x14ac:dyDescent="0.25">
      <c r="B113" s="24">
        <v>46388</v>
      </c>
      <c r="C113">
        <v>1206.96</v>
      </c>
      <c r="D113">
        <v>3280</v>
      </c>
    </row>
    <row r="114" spans="2:4" x14ac:dyDescent="0.25">
      <c r="B114" s="24">
        <v>46419</v>
      </c>
      <c r="C114">
        <v>1206.96</v>
      </c>
      <c r="D114">
        <v>3280</v>
      </c>
    </row>
    <row r="115" spans="2:4" x14ac:dyDescent="0.25">
      <c r="B115" s="24">
        <v>46447</v>
      </c>
      <c r="C115">
        <v>1206.96</v>
      </c>
      <c r="D115">
        <v>3280</v>
      </c>
    </row>
    <row r="116" spans="2:4" x14ac:dyDescent="0.25">
      <c r="B116" s="24">
        <v>46478</v>
      </c>
      <c r="C116">
        <v>1206.96</v>
      </c>
      <c r="D116">
        <v>3280</v>
      </c>
    </row>
    <row r="117" spans="2:4" x14ac:dyDescent="0.25">
      <c r="B117" s="24">
        <v>46508</v>
      </c>
      <c r="C117">
        <v>1206.96</v>
      </c>
      <c r="D117">
        <v>3280</v>
      </c>
    </row>
    <row r="118" spans="2:4" x14ac:dyDescent="0.25">
      <c r="B118" s="24">
        <v>46539</v>
      </c>
      <c r="C118">
        <v>1206.96</v>
      </c>
      <c r="D118">
        <v>3280</v>
      </c>
    </row>
    <row r="119" spans="2:4" x14ac:dyDescent="0.25">
      <c r="B119" s="24">
        <v>46569</v>
      </c>
      <c r="C119">
        <v>1206.96</v>
      </c>
      <c r="D119">
        <v>3280</v>
      </c>
    </row>
    <row r="120" spans="2:4" x14ac:dyDescent="0.25">
      <c r="B120" s="24">
        <v>46600</v>
      </c>
      <c r="C120">
        <v>1206.96</v>
      </c>
      <c r="D120">
        <v>3280</v>
      </c>
    </row>
    <row r="121" spans="2:4" x14ac:dyDescent="0.25">
      <c r="B121" s="24">
        <v>46631</v>
      </c>
      <c r="C121">
        <v>1206.96</v>
      </c>
      <c r="D121">
        <v>3280</v>
      </c>
    </row>
    <row r="122" spans="2:4" x14ac:dyDescent="0.25">
      <c r="B122" s="24">
        <v>46661</v>
      </c>
      <c r="C122">
        <v>1206.96</v>
      </c>
      <c r="D122">
        <v>3280</v>
      </c>
    </row>
    <row r="123" spans="2:4" x14ac:dyDescent="0.25">
      <c r="B123" s="24">
        <v>46692</v>
      </c>
      <c r="C123">
        <v>1206.96</v>
      </c>
      <c r="D123">
        <v>3280</v>
      </c>
    </row>
    <row r="124" spans="2:4" x14ac:dyDescent="0.25">
      <c r="B124" s="24">
        <v>46722</v>
      </c>
      <c r="C124">
        <v>1206.96</v>
      </c>
      <c r="D124">
        <v>3280</v>
      </c>
    </row>
    <row r="125" spans="2:4" x14ac:dyDescent="0.25">
      <c r="B125" s="24">
        <v>46753</v>
      </c>
      <c r="C125">
        <v>1206.96</v>
      </c>
      <c r="D125">
        <v>3280</v>
      </c>
    </row>
    <row r="126" spans="2:4" x14ac:dyDescent="0.25">
      <c r="B126" s="24">
        <v>46784</v>
      </c>
      <c r="C126">
        <v>1206.96</v>
      </c>
      <c r="D126">
        <v>3280</v>
      </c>
    </row>
    <row r="127" spans="2:4" x14ac:dyDescent="0.25">
      <c r="B127" s="24">
        <v>46813</v>
      </c>
      <c r="C127">
        <v>1206.96</v>
      </c>
      <c r="D127">
        <v>3280</v>
      </c>
    </row>
    <row r="128" spans="2:4" x14ac:dyDescent="0.25">
      <c r="B128" s="24">
        <v>46844</v>
      </c>
      <c r="C128">
        <v>1206.96</v>
      </c>
      <c r="D128">
        <v>3280</v>
      </c>
    </row>
    <row r="129" spans="2:4" x14ac:dyDescent="0.25">
      <c r="B129" s="24">
        <v>46874</v>
      </c>
      <c r="C129">
        <v>1206.96</v>
      </c>
      <c r="D129">
        <v>3280</v>
      </c>
    </row>
    <row r="130" spans="2:4" x14ac:dyDescent="0.25">
      <c r="B130" s="24">
        <v>46905</v>
      </c>
      <c r="C130">
        <v>1206.96</v>
      </c>
      <c r="D130">
        <v>3280</v>
      </c>
    </row>
    <row r="131" spans="2:4" x14ac:dyDescent="0.25">
      <c r="B131" s="24">
        <v>46935</v>
      </c>
      <c r="C131">
        <v>1206.96</v>
      </c>
      <c r="D131">
        <v>3280</v>
      </c>
    </row>
    <row r="132" spans="2:4" x14ac:dyDescent="0.25">
      <c r="B132" s="24">
        <v>46966</v>
      </c>
      <c r="C132">
        <v>1206.96</v>
      </c>
      <c r="D132">
        <v>3280</v>
      </c>
    </row>
    <row r="133" spans="2:4" x14ac:dyDescent="0.25">
      <c r="B133" s="24">
        <v>46997</v>
      </c>
      <c r="C133">
        <v>1206.96</v>
      </c>
      <c r="D133">
        <v>3280</v>
      </c>
    </row>
    <row r="134" spans="2:4" x14ac:dyDescent="0.25">
      <c r="B134" s="24">
        <v>47027</v>
      </c>
      <c r="C134">
        <v>1206.96</v>
      </c>
      <c r="D134">
        <v>3280</v>
      </c>
    </row>
    <row r="135" spans="2:4" x14ac:dyDescent="0.25">
      <c r="B135" s="24">
        <v>47058</v>
      </c>
      <c r="C135">
        <v>1206.96</v>
      </c>
      <c r="D135">
        <v>3280</v>
      </c>
    </row>
    <row r="136" spans="2:4" x14ac:dyDescent="0.25">
      <c r="B136" s="24">
        <v>47088</v>
      </c>
      <c r="C136">
        <v>1206.96</v>
      </c>
      <c r="D136">
        <v>3280</v>
      </c>
    </row>
    <row r="137" spans="2:4" x14ac:dyDescent="0.25">
      <c r="B137" s="24">
        <v>47119</v>
      </c>
      <c r="C137">
        <v>1206.96</v>
      </c>
      <c r="D137">
        <v>3280</v>
      </c>
    </row>
    <row r="138" spans="2:4" x14ac:dyDescent="0.25">
      <c r="B138" s="24">
        <v>47150</v>
      </c>
      <c r="C138">
        <v>1206.96</v>
      </c>
      <c r="D138">
        <v>3280</v>
      </c>
    </row>
    <row r="139" spans="2:4" x14ac:dyDescent="0.25">
      <c r="B139" s="24">
        <v>47178</v>
      </c>
      <c r="C139">
        <v>1206.96</v>
      </c>
      <c r="D139">
        <v>3280</v>
      </c>
    </row>
    <row r="140" spans="2:4" x14ac:dyDescent="0.25">
      <c r="B140" s="24">
        <v>47209</v>
      </c>
      <c r="C140">
        <v>1206.96</v>
      </c>
      <c r="D140">
        <v>3280</v>
      </c>
    </row>
    <row r="141" spans="2:4" x14ac:dyDescent="0.25">
      <c r="B141" s="24">
        <v>47239</v>
      </c>
      <c r="C141">
        <v>1206.96</v>
      </c>
      <c r="D141">
        <v>3280</v>
      </c>
    </row>
    <row r="142" spans="2:4" x14ac:dyDescent="0.25">
      <c r="B142" s="24">
        <v>47270</v>
      </c>
      <c r="C142">
        <v>1206.96</v>
      </c>
      <c r="D142">
        <v>3280</v>
      </c>
    </row>
    <row r="143" spans="2:4" x14ac:dyDescent="0.25">
      <c r="B143" s="24">
        <v>47300</v>
      </c>
      <c r="C143">
        <v>1206.96</v>
      </c>
      <c r="D143">
        <v>3280</v>
      </c>
    </row>
    <row r="144" spans="2:4" x14ac:dyDescent="0.25">
      <c r="B144" s="24">
        <v>47331</v>
      </c>
      <c r="C144">
        <v>1206.96</v>
      </c>
      <c r="D144">
        <v>3280</v>
      </c>
    </row>
    <row r="145" spans="2:4" x14ac:dyDescent="0.25">
      <c r="B145" s="24">
        <v>47362</v>
      </c>
      <c r="C145">
        <v>1206.96</v>
      </c>
      <c r="D145">
        <v>3280</v>
      </c>
    </row>
    <row r="146" spans="2:4" x14ac:dyDescent="0.25">
      <c r="B146" s="24">
        <v>47392</v>
      </c>
      <c r="C146">
        <v>1206.96</v>
      </c>
      <c r="D146">
        <v>3280</v>
      </c>
    </row>
    <row r="147" spans="2:4" x14ac:dyDescent="0.25">
      <c r="B147" s="24">
        <v>47423</v>
      </c>
      <c r="C147">
        <v>1206.96</v>
      </c>
      <c r="D147">
        <v>3280</v>
      </c>
    </row>
    <row r="148" spans="2:4" x14ac:dyDescent="0.25">
      <c r="B148" s="24">
        <v>47453</v>
      </c>
      <c r="C148">
        <v>1206.96</v>
      </c>
      <c r="D148">
        <v>3280</v>
      </c>
    </row>
    <row r="149" spans="2:4" x14ac:dyDescent="0.25">
      <c r="B149" s="24">
        <v>47484</v>
      </c>
      <c r="C149">
        <v>1206.96</v>
      </c>
      <c r="D149">
        <v>3280</v>
      </c>
    </row>
    <row r="150" spans="2:4" x14ac:dyDescent="0.25">
      <c r="B150" s="24">
        <v>47515</v>
      </c>
      <c r="C150">
        <v>1206.96</v>
      </c>
      <c r="D150">
        <v>3280</v>
      </c>
    </row>
    <row r="151" spans="2:4" x14ac:dyDescent="0.25">
      <c r="B151" s="24">
        <v>47543</v>
      </c>
      <c r="C151">
        <v>1206.96</v>
      </c>
      <c r="D151">
        <v>3280</v>
      </c>
    </row>
    <row r="152" spans="2:4" x14ac:dyDescent="0.25">
      <c r="B152" s="24">
        <v>47574</v>
      </c>
      <c r="C152">
        <v>1206.96</v>
      </c>
      <c r="D152">
        <v>3280</v>
      </c>
    </row>
    <row r="153" spans="2:4" x14ac:dyDescent="0.25">
      <c r="B153" s="24">
        <v>47604</v>
      </c>
      <c r="C153">
        <v>1206.96</v>
      </c>
      <c r="D153">
        <v>3280</v>
      </c>
    </row>
    <row r="154" spans="2:4" x14ac:dyDescent="0.25">
      <c r="B154" s="24">
        <v>47635</v>
      </c>
      <c r="C154">
        <v>1206.96</v>
      </c>
      <c r="D154">
        <v>3280</v>
      </c>
    </row>
    <row r="155" spans="2:4" x14ac:dyDescent="0.25">
      <c r="B155" s="24">
        <v>47665</v>
      </c>
      <c r="C155">
        <v>1206.96</v>
      </c>
      <c r="D155">
        <v>3280</v>
      </c>
    </row>
    <row r="156" spans="2:4" x14ac:dyDescent="0.25">
      <c r="B156" s="24">
        <v>47696</v>
      </c>
      <c r="C156">
        <v>1206.96</v>
      </c>
      <c r="D156">
        <v>3280</v>
      </c>
    </row>
    <row r="157" spans="2:4" x14ac:dyDescent="0.25">
      <c r="B157" s="24">
        <v>47727</v>
      </c>
      <c r="C157">
        <v>1206.96</v>
      </c>
      <c r="D157">
        <v>3280</v>
      </c>
    </row>
    <row r="158" spans="2:4" x14ac:dyDescent="0.25">
      <c r="B158" s="24">
        <v>47757</v>
      </c>
      <c r="C158">
        <v>1206.96</v>
      </c>
      <c r="D158">
        <v>3280</v>
      </c>
    </row>
    <row r="159" spans="2:4" x14ac:dyDescent="0.25">
      <c r="B159" s="24">
        <v>47788</v>
      </c>
      <c r="C159">
        <v>1206.96</v>
      </c>
      <c r="D159">
        <v>3280</v>
      </c>
    </row>
    <row r="160" spans="2:4" x14ac:dyDescent="0.25">
      <c r="B160" s="24">
        <v>47818</v>
      </c>
      <c r="C160">
        <v>1206.96</v>
      </c>
      <c r="D160">
        <v>3280</v>
      </c>
    </row>
    <row r="161" spans="2:4" x14ac:dyDescent="0.25">
      <c r="B161" s="24">
        <v>47849</v>
      </c>
      <c r="C161">
        <v>1206.96</v>
      </c>
      <c r="D161">
        <v>3280</v>
      </c>
    </row>
    <row r="162" spans="2:4" x14ac:dyDescent="0.25">
      <c r="B162" s="24">
        <v>47880</v>
      </c>
      <c r="C162">
        <v>1206.96</v>
      </c>
      <c r="D162">
        <v>3280</v>
      </c>
    </row>
    <row r="163" spans="2:4" x14ac:dyDescent="0.25">
      <c r="B163" s="24">
        <v>47908</v>
      </c>
      <c r="C163">
        <v>1206.96</v>
      </c>
      <c r="D163">
        <v>3280</v>
      </c>
    </row>
    <row r="164" spans="2:4" x14ac:dyDescent="0.25">
      <c r="B164" s="24">
        <v>47939</v>
      </c>
      <c r="C164">
        <v>1206.96</v>
      </c>
      <c r="D164">
        <v>3280</v>
      </c>
    </row>
    <row r="165" spans="2:4" x14ac:dyDescent="0.25">
      <c r="B165" s="24">
        <v>47969</v>
      </c>
      <c r="C165">
        <v>1206.96</v>
      </c>
      <c r="D165">
        <v>3280</v>
      </c>
    </row>
    <row r="166" spans="2:4" x14ac:dyDescent="0.25">
      <c r="B166" s="24">
        <v>48000</v>
      </c>
      <c r="C166">
        <v>1206.96</v>
      </c>
      <c r="D166">
        <v>3280</v>
      </c>
    </row>
    <row r="167" spans="2:4" x14ac:dyDescent="0.25">
      <c r="B167" s="24">
        <v>48030</v>
      </c>
      <c r="C167">
        <v>1206.96</v>
      </c>
      <c r="D167">
        <v>3280</v>
      </c>
    </row>
    <row r="168" spans="2:4" x14ac:dyDescent="0.25">
      <c r="B168" s="24">
        <v>48061</v>
      </c>
      <c r="C168">
        <v>1206.96</v>
      </c>
      <c r="D168">
        <v>3280</v>
      </c>
    </row>
    <row r="169" spans="2:4" x14ac:dyDescent="0.25">
      <c r="B169" s="24">
        <v>48092</v>
      </c>
      <c r="C169">
        <v>1206.96</v>
      </c>
      <c r="D169">
        <v>3280</v>
      </c>
    </row>
    <row r="170" spans="2:4" x14ac:dyDescent="0.25">
      <c r="B170" s="24">
        <v>48122</v>
      </c>
      <c r="C170">
        <v>1206.96</v>
      </c>
      <c r="D170">
        <v>3280</v>
      </c>
    </row>
    <row r="171" spans="2:4" x14ac:dyDescent="0.25">
      <c r="B171" s="24">
        <v>48153</v>
      </c>
      <c r="C171">
        <v>1206.96</v>
      </c>
      <c r="D171">
        <v>3280</v>
      </c>
    </row>
    <row r="172" spans="2:4" x14ac:dyDescent="0.25">
      <c r="B172" s="24">
        <v>48183</v>
      </c>
      <c r="C172">
        <v>1206.96</v>
      </c>
      <c r="D172">
        <v>3280</v>
      </c>
    </row>
    <row r="173" spans="2:4" x14ac:dyDescent="0.25">
      <c r="B173" s="24">
        <v>48214</v>
      </c>
      <c r="C173">
        <v>1206.96</v>
      </c>
      <c r="D173">
        <v>3280</v>
      </c>
    </row>
    <row r="174" spans="2:4" x14ac:dyDescent="0.25">
      <c r="B174" s="24">
        <v>48245</v>
      </c>
      <c r="C174">
        <v>1206.96</v>
      </c>
      <c r="D174">
        <v>3280</v>
      </c>
    </row>
    <row r="175" spans="2:4" x14ac:dyDescent="0.25">
      <c r="B175" s="24">
        <v>48274</v>
      </c>
      <c r="C175">
        <v>1206.96</v>
      </c>
      <c r="D175">
        <v>3280</v>
      </c>
    </row>
    <row r="176" spans="2:4" x14ac:dyDescent="0.25">
      <c r="B176" s="24">
        <v>48305</v>
      </c>
      <c r="C176">
        <v>1206.96</v>
      </c>
      <c r="D176">
        <v>3280</v>
      </c>
    </row>
    <row r="177" spans="2:4" x14ac:dyDescent="0.25">
      <c r="B177" s="24">
        <v>48335</v>
      </c>
      <c r="C177">
        <v>1206.96</v>
      </c>
      <c r="D177">
        <v>3280</v>
      </c>
    </row>
    <row r="178" spans="2:4" x14ac:dyDescent="0.25">
      <c r="B178" s="24">
        <v>48366</v>
      </c>
      <c r="C178">
        <v>1206.96</v>
      </c>
      <c r="D178">
        <v>3280</v>
      </c>
    </row>
    <row r="179" spans="2:4" x14ac:dyDescent="0.25">
      <c r="B179" s="24">
        <v>48396</v>
      </c>
      <c r="C179">
        <v>1206.96</v>
      </c>
      <c r="D179">
        <v>3280</v>
      </c>
    </row>
    <row r="180" spans="2:4" x14ac:dyDescent="0.25">
      <c r="B180" s="24">
        <v>48427</v>
      </c>
      <c r="C180">
        <v>1206.96</v>
      </c>
      <c r="D180">
        <v>3280</v>
      </c>
    </row>
    <row r="181" spans="2:4" x14ac:dyDescent="0.25">
      <c r="B181" s="24">
        <v>48458</v>
      </c>
      <c r="C181">
        <v>1206.96</v>
      </c>
      <c r="D181">
        <v>3280</v>
      </c>
    </row>
    <row r="182" spans="2:4" x14ac:dyDescent="0.25">
      <c r="B182" s="24">
        <v>48488</v>
      </c>
      <c r="C182">
        <v>1206.96</v>
      </c>
      <c r="D182">
        <v>3280</v>
      </c>
    </row>
    <row r="183" spans="2:4" x14ac:dyDescent="0.25">
      <c r="B183" s="24">
        <v>48519</v>
      </c>
      <c r="C183">
        <v>1206.96</v>
      </c>
      <c r="D183">
        <v>3280</v>
      </c>
    </row>
    <row r="184" spans="2:4" x14ac:dyDescent="0.25">
      <c r="B184" s="24">
        <v>48549</v>
      </c>
      <c r="C184">
        <v>1206.96</v>
      </c>
      <c r="D184">
        <v>3280</v>
      </c>
    </row>
    <row r="185" spans="2:4" x14ac:dyDescent="0.25">
      <c r="B185" s="24">
        <v>48580</v>
      </c>
      <c r="C185">
        <v>1206.96</v>
      </c>
      <c r="D185">
        <v>3280</v>
      </c>
    </row>
    <row r="186" spans="2:4" x14ac:dyDescent="0.25">
      <c r="B186" s="24">
        <v>48611</v>
      </c>
      <c r="C186">
        <v>1206.96</v>
      </c>
      <c r="D186">
        <v>3280</v>
      </c>
    </row>
    <row r="187" spans="2:4" x14ac:dyDescent="0.25">
      <c r="B187" s="24">
        <v>48639</v>
      </c>
      <c r="C187">
        <v>1206.96</v>
      </c>
      <c r="D187">
        <v>3280</v>
      </c>
    </row>
    <row r="188" spans="2:4" x14ac:dyDescent="0.25">
      <c r="B188" s="24">
        <v>48670</v>
      </c>
      <c r="C188">
        <v>1206.96</v>
      </c>
      <c r="D188">
        <v>3280</v>
      </c>
    </row>
    <row r="189" spans="2:4" x14ac:dyDescent="0.25">
      <c r="B189" s="24">
        <v>48700</v>
      </c>
      <c r="C189">
        <v>1206.96</v>
      </c>
      <c r="D189">
        <v>3280</v>
      </c>
    </row>
    <row r="190" spans="2:4" x14ac:dyDescent="0.25">
      <c r="B190" s="24">
        <v>48731</v>
      </c>
      <c r="C190">
        <v>1206.96</v>
      </c>
      <c r="D190">
        <v>3280</v>
      </c>
    </row>
    <row r="191" spans="2:4" x14ac:dyDescent="0.25">
      <c r="B191" s="24">
        <v>48761</v>
      </c>
      <c r="C191">
        <v>1206.96</v>
      </c>
      <c r="D191">
        <v>3280</v>
      </c>
    </row>
    <row r="192" spans="2:4" x14ac:dyDescent="0.25">
      <c r="B192" s="24">
        <v>48792</v>
      </c>
      <c r="C192">
        <v>1206.96</v>
      </c>
      <c r="D192">
        <v>3280</v>
      </c>
    </row>
    <row r="193" spans="2:4" x14ac:dyDescent="0.25">
      <c r="B193" s="24">
        <v>48823</v>
      </c>
      <c r="C193">
        <v>1206.96</v>
      </c>
      <c r="D193">
        <v>3280</v>
      </c>
    </row>
    <row r="194" spans="2:4" x14ac:dyDescent="0.25">
      <c r="B194" s="24">
        <v>48853</v>
      </c>
      <c r="C194">
        <v>1206.96</v>
      </c>
      <c r="D194">
        <v>3280</v>
      </c>
    </row>
    <row r="195" spans="2:4" x14ac:dyDescent="0.25">
      <c r="B195" s="24">
        <v>48884</v>
      </c>
      <c r="C195">
        <v>1206.96</v>
      </c>
      <c r="D195">
        <v>3280</v>
      </c>
    </row>
    <row r="196" spans="2:4" x14ac:dyDescent="0.25">
      <c r="B196" s="24">
        <v>48914</v>
      </c>
      <c r="C196">
        <v>1206.96</v>
      </c>
      <c r="D196">
        <v>3280</v>
      </c>
    </row>
    <row r="197" spans="2:4" x14ac:dyDescent="0.25">
      <c r="B197" s="24">
        <v>48945</v>
      </c>
      <c r="C197">
        <v>1206.96</v>
      </c>
      <c r="D197">
        <v>3280</v>
      </c>
    </row>
    <row r="198" spans="2:4" x14ac:dyDescent="0.25">
      <c r="B198" s="24">
        <v>48976</v>
      </c>
      <c r="C198">
        <v>1206.96</v>
      </c>
      <c r="D198">
        <v>3280</v>
      </c>
    </row>
    <row r="199" spans="2:4" x14ac:dyDescent="0.25">
      <c r="B199" s="24">
        <v>49004</v>
      </c>
      <c r="C199">
        <v>1206.96</v>
      </c>
      <c r="D199">
        <v>3280</v>
      </c>
    </row>
    <row r="200" spans="2:4" x14ac:dyDescent="0.25">
      <c r="B200" s="24">
        <v>49035</v>
      </c>
      <c r="C200">
        <v>1206.96</v>
      </c>
      <c r="D200">
        <v>3280</v>
      </c>
    </row>
    <row r="201" spans="2:4" x14ac:dyDescent="0.25">
      <c r="B201" s="24">
        <v>49065</v>
      </c>
      <c r="C201">
        <v>1206.96</v>
      </c>
      <c r="D201">
        <v>3280</v>
      </c>
    </row>
    <row r="202" spans="2:4" x14ac:dyDescent="0.25">
      <c r="B202" s="24">
        <v>49096</v>
      </c>
      <c r="C202">
        <v>1206.96</v>
      </c>
      <c r="D202">
        <v>3280</v>
      </c>
    </row>
    <row r="203" spans="2:4" x14ac:dyDescent="0.25">
      <c r="B203" s="24">
        <v>49126</v>
      </c>
      <c r="C203">
        <v>1206.96</v>
      </c>
      <c r="D203">
        <v>3280</v>
      </c>
    </row>
    <row r="204" spans="2:4" x14ac:dyDescent="0.25">
      <c r="B204" s="24">
        <v>49157</v>
      </c>
      <c r="C204">
        <v>1206.96</v>
      </c>
      <c r="D204">
        <v>3280</v>
      </c>
    </row>
    <row r="205" spans="2:4" x14ac:dyDescent="0.25">
      <c r="B205" s="24">
        <v>49188</v>
      </c>
      <c r="C205">
        <v>1206.96</v>
      </c>
      <c r="D205">
        <v>3280</v>
      </c>
    </row>
    <row r="206" spans="2:4" x14ac:dyDescent="0.25">
      <c r="B206" s="24">
        <v>49218</v>
      </c>
      <c r="C206">
        <v>1206.96</v>
      </c>
      <c r="D206">
        <v>3280</v>
      </c>
    </row>
    <row r="207" spans="2:4" x14ac:dyDescent="0.25">
      <c r="B207" s="24">
        <v>49249</v>
      </c>
      <c r="C207">
        <v>1206.96</v>
      </c>
      <c r="D207">
        <v>3280</v>
      </c>
    </row>
    <row r="208" spans="2:4" x14ac:dyDescent="0.25">
      <c r="B208" s="24">
        <v>49279</v>
      </c>
      <c r="C208">
        <v>1206.96</v>
      </c>
      <c r="D208">
        <v>3280</v>
      </c>
    </row>
    <row r="209" spans="2:2" x14ac:dyDescent="0.25">
      <c r="B209" s="24">
        <v>49310</v>
      </c>
    </row>
    <row r="210" spans="2:2" x14ac:dyDescent="0.25">
      <c r="B210" s="24">
        <v>49341</v>
      </c>
    </row>
    <row r="211" spans="2:2" x14ac:dyDescent="0.25">
      <c r="B211" s="24">
        <v>49369</v>
      </c>
    </row>
    <row r="212" spans="2:2" x14ac:dyDescent="0.25">
      <c r="B212" s="24">
        <v>49400</v>
      </c>
    </row>
    <row r="213" spans="2:2" x14ac:dyDescent="0.25">
      <c r="B213" s="24">
        <v>49430</v>
      </c>
    </row>
    <row r="214" spans="2:2" x14ac:dyDescent="0.25">
      <c r="B214" s="24">
        <v>49461</v>
      </c>
    </row>
    <row r="215" spans="2:2" x14ac:dyDescent="0.25">
      <c r="B215" s="24">
        <v>49491</v>
      </c>
    </row>
    <row r="216" spans="2:2" x14ac:dyDescent="0.25">
      <c r="B216" s="24">
        <v>49522</v>
      </c>
    </row>
    <row r="217" spans="2:2" x14ac:dyDescent="0.25">
      <c r="B217" s="24">
        <v>49553</v>
      </c>
    </row>
    <row r="218" spans="2:2" x14ac:dyDescent="0.25">
      <c r="B218" s="24">
        <v>49583</v>
      </c>
    </row>
    <row r="219" spans="2:2" x14ac:dyDescent="0.25">
      <c r="B219" s="24">
        <v>49614</v>
      </c>
    </row>
    <row r="220" spans="2:2" x14ac:dyDescent="0.25">
      <c r="B220" s="24">
        <v>49644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0"/>
  <sheetViews>
    <sheetView tabSelected="1" workbookViewId="0">
      <selection activeCell="B19" sqref="B19:B30"/>
    </sheetView>
  </sheetViews>
  <sheetFormatPr baseColWidth="10" defaultRowHeight="15" x14ac:dyDescent="0.25"/>
  <sheetData>
    <row r="2" spans="1:9" x14ac:dyDescent="0.25">
      <c r="D2" t="s">
        <v>73</v>
      </c>
      <c r="F2" t="s">
        <v>74</v>
      </c>
      <c r="H2" t="s">
        <v>75</v>
      </c>
    </row>
    <row r="3" spans="1:9" x14ac:dyDescent="0.25">
      <c r="A3" t="s">
        <v>101</v>
      </c>
      <c r="B3" t="s">
        <v>102</v>
      </c>
      <c r="C3" t="s">
        <v>72</v>
      </c>
      <c r="D3" t="s">
        <v>94</v>
      </c>
      <c r="E3" t="s">
        <v>95</v>
      </c>
      <c r="F3" t="s">
        <v>96</v>
      </c>
      <c r="G3" t="s">
        <v>97</v>
      </c>
      <c r="H3" t="s">
        <v>80</v>
      </c>
      <c r="I3" t="s">
        <v>81</v>
      </c>
    </row>
    <row r="4" spans="1:9" x14ac:dyDescent="0.25">
      <c r="A4">
        <f>D4+E4</f>
        <v>656.02</v>
      </c>
      <c r="B4">
        <f>F4+G4</f>
        <v>850</v>
      </c>
      <c r="C4" s="24">
        <v>42644</v>
      </c>
      <c r="D4">
        <f>400+100</f>
        <v>500</v>
      </c>
      <c r="E4">
        <f>118.05+37.97</f>
        <v>156.01999999999998</v>
      </c>
      <c r="F4">
        <f>450+400</f>
        <v>850</v>
      </c>
      <c r="H4">
        <f>D4+E4+F4+G4</f>
        <v>1506.02</v>
      </c>
    </row>
    <row r="5" spans="1:9" x14ac:dyDescent="0.25">
      <c r="A5">
        <f t="shared" ref="A5:A42" si="0">D5+E5</f>
        <v>3074.2</v>
      </c>
      <c r="B5">
        <f t="shared" ref="B5:B42" si="1">F5+G5</f>
        <v>850</v>
      </c>
      <c r="C5" s="24">
        <v>42675</v>
      </c>
      <c r="D5">
        <f>400+400+400</f>
        <v>1200</v>
      </c>
      <c r="E5">
        <f>1600+27.2+165+2+80</f>
        <v>1874.2</v>
      </c>
      <c r="F5">
        <f>850</f>
        <v>850</v>
      </c>
      <c r="H5">
        <f t="shared" ref="H5:H42" si="2">D5+E5+F5+G5</f>
        <v>3924.2</v>
      </c>
    </row>
    <row r="6" spans="1:9" x14ac:dyDescent="0.25">
      <c r="A6">
        <f t="shared" si="0"/>
        <v>1423.05</v>
      </c>
      <c r="B6">
        <f t="shared" si="1"/>
        <v>650</v>
      </c>
      <c r="C6" s="24">
        <v>42705</v>
      </c>
      <c r="D6">
        <f>800+300</f>
        <v>1100</v>
      </c>
      <c r="E6">
        <f>118.05+165+40</f>
        <v>323.05</v>
      </c>
      <c r="F6">
        <f>450+200</f>
        <v>650</v>
      </c>
      <c r="H6">
        <f t="shared" si="2"/>
        <v>2073.0500000000002</v>
      </c>
    </row>
    <row r="7" spans="1:9" x14ac:dyDescent="0.25">
      <c r="A7">
        <f t="shared" si="0"/>
        <v>3027.7</v>
      </c>
      <c r="B7">
        <f t="shared" si="1"/>
        <v>850</v>
      </c>
      <c r="C7" s="24">
        <v>42736</v>
      </c>
      <c r="D7">
        <f>300+100+790+200</f>
        <v>1390</v>
      </c>
      <c r="E7">
        <f>524.65+118.05+165+40+790</f>
        <v>1637.6999999999998</v>
      </c>
      <c r="F7">
        <f>850</f>
        <v>850</v>
      </c>
      <c r="H7">
        <f t="shared" si="2"/>
        <v>3877.7</v>
      </c>
    </row>
    <row r="8" spans="1:9" x14ac:dyDescent="0.25">
      <c r="A8">
        <f t="shared" si="0"/>
        <v>923.05</v>
      </c>
      <c r="B8">
        <f t="shared" si="1"/>
        <v>1000</v>
      </c>
      <c r="C8" s="24">
        <v>42767</v>
      </c>
      <c r="D8">
        <f>600</f>
        <v>600</v>
      </c>
      <c r="E8">
        <f>118.05+165+40</f>
        <v>323.05</v>
      </c>
      <c r="F8">
        <f>1000</f>
        <v>1000</v>
      </c>
      <c r="H8">
        <f t="shared" si="2"/>
        <v>1923.05</v>
      </c>
    </row>
    <row r="9" spans="1:9" x14ac:dyDescent="0.25">
      <c r="A9">
        <f t="shared" si="0"/>
        <v>1845</v>
      </c>
      <c r="B9">
        <f t="shared" si="1"/>
        <v>850</v>
      </c>
      <c r="C9" s="24">
        <v>42795</v>
      </c>
      <c r="D9">
        <f>850</f>
        <v>850</v>
      </c>
      <c r="E9">
        <f>790+40+165</f>
        <v>995</v>
      </c>
      <c r="F9">
        <f>350+500</f>
        <v>850</v>
      </c>
      <c r="H9">
        <f t="shared" si="2"/>
        <v>2695</v>
      </c>
    </row>
    <row r="10" spans="1:9" x14ac:dyDescent="0.25">
      <c r="A10">
        <f t="shared" si="0"/>
        <v>1655</v>
      </c>
      <c r="B10">
        <f t="shared" si="1"/>
        <v>1050</v>
      </c>
      <c r="C10" s="24">
        <v>42826</v>
      </c>
      <c r="D10">
        <f>850+400+200</f>
        <v>1450</v>
      </c>
      <c r="E10">
        <f>165+40</f>
        <v>205</v>
      </c>
      <c r="F10">
        <f>850+200</f>
        <v>1050</v>
      </c>
      <c r="H10">
        <f t="shared" si="2"/>
        <v>2705</v>
      </c>
    </row>
    <row r="11" spans="1:9" x14ac:dyDescent="0.25">
      <c r="A11">
        <f t="shared" si="0"/>
        <v>1131.44</v>
      </c>
      <c r="B11">
        <f t="shared" si="1"/>
        <v>950</v>
      </c>
      <c r="C11" s="24">
        <v>42856</v>
      </c>
      <c r="D11">
        <f>400</f>
        <v>400</v>
      </c>
      <c r="E11">
        <f>526.44+40+165</f>
        <v>731.44</v>
      </c>
      <c r="F11">
        <f>300+150+500</f>
        <v>950</v>
      </c>
      <c r="H11">
        <f t="shared" si="2"/>
        <v>2081.44</v>
      </c>
    </row>
    <row r="12" spans="1:9" x14ac:dyDescent="0.25">
      <c r="A12">
        <f t="shared" si="0"/>
        <v>1784.9</v>
      </c>
      <c r="B12">
        <f t="shared" si="1"/>
        <v>250</v>
      </c>
      <c r="C12" s="24">
        <v>42887</v>
      </c>
      <c r="D12">
        <f>400+200+450</f>
        <v>1050</v>
      </c>
      <c r="E12">
        <f>529.9+165+40</f>
        <v>734.9</v>
      </c>
      <c r="F12">
        <f>250</f>
        <v>250</v>
      </c>
      <c r="H12">
        <f t="shared" si="2"/>
        <v>2034.9</v>
      </c>
    </row>
    <row r="13" spans="1:9" x14ac:dyDescent="0.25">
      <c r="A13">
        <f t="shared" si="0"/>
        <v>2221.88</v>
      </c>
      <c r="B13">
        <f t="shared" si="1"/>
        <v>1000</v>
      </c>
      <c r="C13" s="24">
        <v>42917</v>
      </c>
      <c r="D13">
        <f>800+350</f>
        <v>1150</v>
      </c>
      <c r="E13">
        <f>790+76.88+165+40</f>
        <v>1071.8800000000001</v>
      </c>
      <c r="F13">
        <f>1000</f>
        <v>1000</v>
      </c>
      <c r="H13">
        <f t="shared" si="2"/>
        <v>3221.88</v>
      </c>
    </row>
    <row r="14" spans="1:9" x14ac:dyDescent="0.25">
      <c r="A14">
        <f t="shared" si="0"/>
        <v>2505</v>
      </c>
      <c r="B14">
        <f t="shared" si="1"/>
        <v>1200</v>
      </c>
      <c r="C14" s="24">
        <v>42948</v>
      </c>
      <c r="D14">
        <f>1650+450+200</f>
        <v>2300</v>
      </c>
      <c r="E14">
        <f>40+165</f>
        <v>205</v>
      </c>
      <c r="F14">
        <f>200+1000</f>
        <v>1200</v>
      </c>
      <c r="H14">
        <f t="shared" si="2"/>
        <v>3705</v>
      </c>
    </row>
    <row r="15" spans="1:9" x14ac:dyDescent="0.25">
      <c r="A15">
        <f t="shared" si="0"/>
        <v>2753.5</v>
      </c>
      <c r="B15">
        <f t="shared" si="1"/>
        <v>1700</v>
      </c>
      <c r="C15" s="24">
        <v>42979</v>
      </c>
      <c r="D15">
        <f>1650+400+150+100+100</f>
        <v>2400</v>
      </c>
      <c r="E15">
        <f>313.5+40</f>
        <v>353.5</v>
      </c>
      <c r="F15">
        <f>1200+500</f>
        <v>1700</v>
      </c>
      <c r="H15">
        <f t="shared" si="2"/>
        <v>4453.5</v>
      </c>
    </row>
    <row r="16" spans="1:9" x14ac:dyDescent="0.25">
      <c r="A16">
        <f t="shared" si="0"/>
        <v>2436.9299999999998</v>
      </c>
      <c r="B16">
        <f t="shared" si="1"/>
        <v>700</v>
      </c>
      <c r="C16" s="24">
        <v>43009</v>
      </c>
      <c r="D16">
        <f>1600+20</f>
        <v>1620</v>
      </c>
      <c r="E16">
        <f>611.16+165.77+40</f>
        <v>816.93</v>
      </c>
      <c r="F16">
        <f>600+100</f>
        <v>700</v>
      </c>
      <c r="H16">
        <f t="shared" si="2"/>
        <v>3136.93</v>
      </c>
    </row>
    <row r="17" spans="1:8" x14ac:dyDescent="0.25">
      <c r="A17">
        <f t="shared" si="0"/>
        <v>2155.77</v>
      </c>
      <c r="B17">
        <f t="shared" si="1"/>
        <v>1400</v>
      </c>
      <c r="C17" s="24">
        <v>43040</v>
      </c>
      <c r="D17">
        <f>1650+300</f>
        <v>1950</v>
      </c>
      <c r="E17">
        <f>165.77+40</f>
        <v>205.77</v>
      </c>
      <c r="F17">
        <f>800+400+200</f>
        <v>1400</v>
      </c>
      <c r="H17">
        <f t="shared" si="2"/>
        <v>3555.77</v>
      </c>
    </row>
    <row r="18" spans="1:8" x14ac:dyDescent="0.25">
      <c r="A18">
        <f t="shared" si="0"/>
        <v>3045</v>
      </c>
      <c r="B18">
        <f t="shared" si="1"/>
        <v>1400</v>
      </c>
      <c r="C18" s="24">
        <v>43070</v>
      </c>
      <c r="D18">
        <f>100+600+1050+790+55+110+300</f>
        <v>3005</v>
      </c>
      <c r="E18">
        <f>40</f>
        <v>40</v>
      </c>
      <c r="F18">
        <f>1200+200</f>
        <v>1400</v>
      </c>
      <c r="H18">
        <f t="shared" si="2"/>
        <v>4445</v>
      </c>
    </row>
    <row r="19" spans="1:8" x14ac:dyDescent="0.25">
      <c r="A19">
        <f t="shared" si="0"/>
        <v>2170</v>
      </c>
      <c r="B19">
        <f t="shared" si="1"/>
        <v>1500</v>
      </c>
      <c r="C19" s="24">
        <v>43101</v>
      </c>
      <c r="D19">
        <f>100+600+500+500+50+140+40+100+100</f>
        <v>2130</v>
      </c>
      <c r="E19">
        <f>40</f>
        <v>40</v>
      </c>
      <c r="F19">
        <f>500+1000</f>
        <v>1500</v>
      </c>
      <c r="H19">
        <f t="shared" si="2"/>
        <v>3670</v>
      </c>
    </row>
    <row r="20" spans="1:8" x14ac:dyDescent="0.25">
      <c r="A20">
        <f t="shared" si="0"/>
        <v>2110</v>
      </c>
      <c r="B20">
        <f t="shared" si="1"/>
        <v>1400</v>
      </c>
      <c r="C20" s="24">
        <v>43132</v>
      </c>
      <c r="D20">
        <f>200+370+200+400+100+500+300</f>
        <v>2070</v>
      </c>
      <c r="E20">
        <f>40</f>
        <v>40</v>
      </c>
      <c r="F20">
        <f>1250+150</f>
        <v>1400</v>
      </c>
      <c r="H20">
        <f t="shared" si="2"/>
        <v>3510</v>
      </c>
    </row>
    <row r="21" spans="1:8" x14ac:dyDescent="0.25">
      <c r="A21">
        <f t="shared" si="0"/>
        <v>2570</v>
      </c>
      <c r="B21">
        <f t="shared" si="1"/>
        <v>1250</v>
      </c>
      <c r="C21" s="24">
        <v>43160</v>
      </c>
      <c r="D21">
        <f>200+500+400+200+500+30+200+500</f>
        <v>2530</v>
      </c>
      <c r="E21">
        <v>40</v>
      </c>
      <c r="F21">
        <f>800+200+250</f>
        <v>1250</v>
      </c>
      <c r="H21">
        <f t="shared" si="2"/>
        <v>3820</v>
      </c>
    </row>
    <row r="22" spans="1:8" x14ac:dyDescent="0.25">
      <c r="A22">
        <f t="shared" si="0"/>
        <v>1510</v>
      </c>
      <c r="B22">
        <f t="shared" si="1"/>
        <v>1550</v>
      </c>
      <c r="C22" s="24">
        <v>43191</v>
      </c>
      <c r="D22">
        <f>1000+200+30+50+100+50+40</f>
        <v>1470</v>
      </c>
      <c r="E22">
        <v>40</v>
      </c>
      <c r="F22">
        <f>1250+300</f>
        <v>1550</v>
      </c>
      <c r="H22">
        <f t="shared" si="2"/>
        <v>3060</v>
      </c>
    </row>
    <row r="23" spans="1:8" x14ac:dyDescent="0.25">
      <c r="A23">
        <f t="shared" si="0"/>
        <v>1975</v>
      </c>
      <c r="B23">
        <f t="shared" si="1"/>
        <v>1600</v>
      </c>
      <c r="C23" s="24">
        <v>43221</v>
      </c>
      <c r="D23">
        <f>25+10+1000+500+200+200</f>
        <v>1935</v>
      </c>
      <c r="E23">
        <v>40</v>
      </c>
      <c r="F23">
        <f>1250+200+150</f>
        <v>1600</v>
      </c>
      <c r="H23">
        <f t="shared" si="2"/>
        <v>3575</v>
      </c>
    </row>
    <row r="24" spans="1:8" x14ac:dyDescent="0.25">
      <c r="A24">
        <f t="shared" si="0"/>
        <v>1900</v>
      </c>
      <c r="B24">
        <f t="shared" si="1"/>
        <v>1450</v>
      </c>
      <c r="C24" s="24">
        <v>43252</v>
      </c>
      <c r="D24">
        <f>1000+500+360</f>
        <v>1860</v>
      </c>
      <c r="E24">
        <v>40</v>
      </c>
      <c r="F24">
        <f>200+1250</f>
        <v>1450</v>
      </c>
      <c r="H24">
        <f t="shared" si="2"/>
        <v>3350</v>
      </c>
    </row>
    <row r="25" spans="1:8" x14ac:dyDescent="0.25">
      <c r="A25">
        <f t="shared" si="0"/>
        <v>2140</v>
      </c>
      <c r="B25">
        <f t="shared" si="1"/>
        <v>1450</v>
      </c>
      <c r="C25" s="24">
        <v>43282</v>
      </c>
      <c r="D25">
        <f>1000+500+400+200</f>
        <v>2100</v>
      </c>
      <c r="E25">
        <v>40</v>
      </c>
      <c r="F25">
        <f>1300+150</f>
        <v>1450</v>
      </c>
      <c r="H25">
        <f t="shared" si="2"/>
        <v>3590</v>
      </c>
    </row>
    <row r="26" spans="1:8" x14ac:dyDescent="0.25">
      <c r="A26">
        <f t="shared" si="0"/>
        <v>3060</v>
      </c>
      <c r="B26">
        <f t="shared" si="1"/>
        <v>1450</v>
      </c>
      <c r="C26" s="24">
        <v>43313</v>
      </c>
      <c r="D26">
        <f>1860+200+200+300+260+200</f>
        <v>3020</v>
      </c>
      <c r="E26">
        <v>40</v>
      </c>
      <c r="F26">
        <f>1250+200</f>
        <v>1450</v>
      </c>
      <c r="H26">
        <f t="shared" si="2"/>
        <v>4510</v>
      </c>
    </row>
    <row r="27" spans="1:8" x14ac:dyDescent="0.25">
      <c r="A27">
        <f t="shared" si="0"/>
        <v>2401.04</v>
      </c>
      <c r="B27">
        <f t="shared" si="1"/>
        <v>1500</v>
      </c>
      <c r="C27" s="24">
        <v>43344</v>
      </c>
      <c r="D27">
        <f>600+100+200+300+600+429.04</f>
        <v>2229.04</v>
      </c>
      <c r="E27">
        <f>132+40</f>
        <v>172</v>
      </c>
      <c r="F27">
        <f>1500</f>
        <v>1500</v>
      </c>
      <c r="H27">
        <f t="shared" si="2"/>
        <v>3901.04</v>
      </c>
    </row>
    <row r="28" spans="1:8" x14ac:dyDescent="0.25">
      <c r="A28">
        <f t="shared" si="0"/>
        <v>3000</v>
      </c>
      <c r="B28">
        <f t="shared" si="1"/>
        <v>1100</v>
      </c>
      <c r="C28" s="24">
        <v>43374</v>
      </c>
      <c r="D28">
        <f>1860+600+300+200</f>
        <v>2960</v>
      </c>
      <c r="E28">
        <v>40</v>
      </c>
      <c r="F28">
        <f>800+300</f>
        <v>1100</v>
      </c>
      <c r="H28">
        <f t="shared" si="2"/>
        <v>4100</v>
      </c>
    </row>
    <row r="29" spans="1:8" x14ac:dyDescent="0.25">
      <c r="A29">
        <f t="shared" si="0"/>
        <v>2760</v>
      </c>
      <c r="B29">
        <f t="shared" si="1"/>
        <v>1400</v>
      </c>
      <c r="C29" s="24">
        <v>43405</v>
      </c>
      <c r="D29">
        <f>100+500+1260+200</f>
        <v>2060</v>
      </c>
      <c r="E29">
        <f>700</f>
        <v>700</v>
      </c>
      <c r="F29">
        <f>100+1300</f>
        <v>1400</v>
      </c>
      <c r="H29">
        <f t="shared" si="2"/>
        <v>4160</v>
      </c>
    </row>
    <row r="30" spans="1:8" x14ac:dyDescent="0.25">
      <c r="A30">
        <f t="shared" si="0"/>
        <v>1856.5</v>
      </c>
      <c r="B30">
        <f t="shared" si="1"/>
        <v>1800</v>
      </c>
      <c r="C30" s="24">
        <v>43435</v>
      </c>
      <c r="D30">
        <f>500+1300</f>
        <v>1800</v>
      </c>
      <c r="E30">
        <f>56.5</f>
        <v>56.5</v>
      </c>
      <c r="F30">
        <f>1300+500</f>
        <v>1800</v>
      </c>
      <c r="H30">
        <f t="shared" si="2"/>
        <v>3656.5</v>
      </c>
    </row>
    <row r="31" spans="1:8" x14ac:dyDescent="0.25">
      <c r="A31">
        <f t="shared" si="0"/>
        <v>1860</v>
      </c>
      <c r="B31">
        <f t="shared" si="1"/>
        <v>1250</v>
      </c>
      <c r="C31" s="24">
        <v>43466</v>
      </c>
      <c r="D31">
        <v>1860</v>
      </c>
      <c r="F31">
        <v>1250</v>
      </c>
      <c r="H31">
        <f t="shared" si="2"/>
        <v>3110</v>
      </c>
    </row>
    <row r="32" spans="1:8" x14ac:dyDescent="0.25">
      <c r="A32">
        <f t="shared" si="0"/>
        <v>1860</v>
      </c>
      <c r="B32">
        <f t="shared" si="1"/>
        <v>1250</v>
      </c>
      <c r="C32" s="24">
        <v>43497</v>
      </c>
      <c r="D32">
        <v>1860</v>
      </c>
      <c r="F32">
        <v>1250</v>
      </c>
      <c r="H32">
        <f t="shared" si="2"/>
        <v>3110</v>
      </c>
    </row>
    <row r="33" spans="1:8" x14ac:dyDescent="0.25">
      <c r="A33">
        <f t="shared" si="0"/>
        <v>1860</v>
      </c>
      <c r="B33">
        <f t="shared" si="1"/>
        <v>1250</v>
      </c>
      <c r="C33" s="24">
        <v>43525</v>
      </c>
      <c r="D33">
        <v>1860</v>
      </c>
      <c r="F33">
        <v>1250</v>
      </c>
      <c r="H33">
        <f t="shared" si="2"/>
        <v>3110</v>
      </c>
    </row>
    <row r="34" spans="1:8" x14ac:dyDescent="0.25">
      <c r="A34">
        <f t="shared" si="0"/>
        <v>1860</v>
      </c>
      <c r="B34">
        <f t="shared" si="1"/>
        <v>1250</v>
      </c>
      <c r="C34" s="24">
        <v>43556</v>
      </c>
      <c r="D34">
        <v>1860</v>
      </c>
      <c r="F34">
        <v>1250</v>
      </c>
      <c r="H34">
        <f t="shared" si="2"/>
        <v>3110</v>
      </c>
    </row>
    <row r="35" spans="1:8" x14ac:dyDescent="0.25">
      <c r="A35">
        <f t="shared" si="0"/>
        <v>1860</v>
      </c>
      <c r="B35">
        <f t="shared" si="1"/>
        <v>1250</v>
      </c>
      <c r="C35" s="24">
        <v>43586</v>
      </c>
      <c r="D35">
        <v>1860</v>
      </c>
      <c r="F35">
        <v>1250</v>
      </c>
      <c r="H35">
        <f t="shared" si="2"/>
        <v>3110</v>
      </c>
    </row>
    <row r="36" spans="1:8" x14ac:dyDescent="0.25">
      <c r="A36">
        <f t="shared" si="0"/>
        <v>1860</v>
      </c>
      <c r="B36">
        <f t="shared" si="1"/>
        <v>1250</v>
      </c>
      <c r="C36" s="24">
        <v>43617</v>
      </c>
      <c r="D36">
        <v>1860</v>
      </c>
      <c r="F36">
        <v>1250</v>
      </c>
      <c r="H36">
        <f t="shared" si="2"/>
        <v>3110</v>
      </c>
    </row>
    <row r="37" spans="1:8" x14ac:dyDescent="0.25">
      <c r="A37">
        <f t="shared" si="0"/>
        <v>1860</v>
      </c>
      <c r="B37">
        <f t="shared" si="1"/>
        <v>1250</v>
      </c>
      <c r="C37" s="24">
        <v>43647</v>
      </c>
      <c r="D37">
        <v>1860</v>
      </c>
      <c r="F37">
        <v>1250</v>
      </c>
      <c r="H37">
        <f t="shared" si="2"/>
        <v>3110</v>
      </c>
    </row>
    <row r="38" spans="1:8" x14ac:dyDescent="0.25">
      <c r="A38">
        <f t="shared" si="0"/>
        <v>1860</v>
      </c>
      <c r="B38">
        <f t="shared" si="1"/>
        <v>1250</v>
      </c>
      <c r="C38" s="24">
        <v>43678</v>
      </c>
      <c r="D38">
        <v>1860</v>
      </c>
      <c r="F38">
        <v>1250</v>
      </c>
      <c r="H38">
        <f t="shared" si="2"/>
        <v>3110</v>
      </c>
    </row>
    <row r="39" spans="1:8" x14ac:dyDescent="0.25">
      <c r="A39">
        <f t="shared" si="0"/>
        <v>1860</v>
      </c>
      <c r="B39">
        <f t="shared" si="1"/>
        <v>1250</v>
      </c>
      <c r="C39" s="24">
        <v>43709</v>
      </c>
      <c r="D39">
        <v>1860</v>
      </c>
      <c r="F39">
        <v>1250</v>
      </c>
      <c r="H39">
        <f t="shared" si="2"/>
        <v>3110</v>
      </c>
    </row>
    <row r="40" spans="1:8" x14ac:dyDescent="0.25">
      <c r="A40">
        <f t="shared" si="0"/>
        <v>1860</v>
      </c>
      <c r="B40">
        <f t="shared" si="1"/>
        <v>1250</v>
      </c>
      <c r="C40" s="24">
        <v>43739</v>
      </c>
      <c r="D40">
        <v>1860</v>
      </c>
      <c r="F40">
        <v>1250</v>
      </c>
      <c r="H40">
        <f t="shared" si="2"/>
        <v>3110</v>
      </c>
    </row>
    <row r="41" spans="1:8" x14ac:dyDescent="0.25">
      <c r="A41">
        <f t="shared" si="0"/>
        <v>1860</v>
      </c>
      <c r="B41">
        <f t="shared" si="1"/>
        <v>1250</v>
      </c>
      <c r="C41" s="24">
        <v>43770</v>
      </c>
      <c r="D41">
        <v>1860</v>
      </c>
      <c r="F41">
        <v>1250</v>
      </c>
      <c r="H41">
        <f t="shared" si="2"/>
        <v>3110</v>
      </c>
    </row>
    <row r="42" spans="1:8" x14ac:dyDescent="0.25">
      <c r="A42">
        <f t="shared" si="0"/>
        <v>1860</v>
      </c>
      <c r="B42">
        <f t="shared" si="1"/>
        <v>1250</v>
      </c>
      <c r="C42" s="24">
        <v>43800</v>
      </c>
      <c r="D42">
        <v>1860</v>
      </c>
      <c r="F42">
        <v>1250</v>
      </c>
      <c r="H42">
        <f t="shared" si="2"/>
        <v>3110</v>
      </c>
    </row>
    <row r="43" spans="1:8" x14ac:dyDescent="0.25">
      <c r="C43" s="24"/>
    </row>
    <row r="44" spans="1:8" x14ac:dyDescent="0.25">
      <c r="C44" s="24"/>
    </row>
    <row r="45" spans="1:8" x14ac:dyDescent="0.25">
      <c r="C45" s="24"/>
    </row>
    <row r="46" spans="1:8" x14ac:dyDescent="0.25">
      <c r="C46" s="24"/>
    </row>
    <row r="47" spans="1:8" x14ac:dyDescent="0.25">
      <c r="C47" s="24"/>
    </row>
    <row r="48" spans="1:8" x14ac:dyDescent="0.25">
      <c r="C48" s="24"/>
    </row>
    <row r="49" spans="3:3" x14ac:dyDescent="0.25">
      <c r="C49" s="24"/>
    </row>
    <row r="50" spans="3:3" x14ac:dyDescent="0.25">
      <c r="C50" s="24"/>
    </row>
    <row r="51" spans="3:3" x14ac:dyDescent="0.25">
      <c r="C51" s="24"/>
    </row>
    <row r="52" spans="3:3" x14ac:dyDescent="0.25">
      <c r="C52" s="24"/>
    </row>
    <row r="53" spans="3:3" x14ac:dyDescent="0.25">
      <c r="C53" s="24"/>
    </row>
    <row r="54" spans="3:3" x14ac:dyDescent="0.25">
      <c r="C54" s="24"/>
    </row>
    <row r="55" spans="3:3" x14ac:dyDescent="0.25">
      <c r="C55" s="24"/>
    </row>
    <row r="56" spans="3:3" x14ac:dyDescent="0.25">
      <c r="C56" s="24"/>
    </row>
    <row r="57" spans="3:3" x14ac:dyDescent="0.25">
      <c r="C57" s="24"/>
    </row>
    <row r="58" spans="3:3" x14ac:dyDescent="0.25">
      <c r="C58" s="24"/>
    </row>
    <row r="59" spans="3:3" x14ac:dyDescent="0.25">
      <c r="C59" s="24"/>
    </row>
    <row r="60" spans="3:3" x14ac:dyDescent="0.25">
      <c r="C60" s="24"/>
    </row>
    <row r="61" spans="3:3" x14ac:dyDescent="0.25">
      <c r="C61" s="24"/>
    </row>
    <row r="62" spans="3:3" x14ac:dyDescent="0.25">
      <c r="C62" s="24"/>
    </row>
    <row r="63" spans="3:3" x14ac:dyDescent="0.25">
      <c r="C63" s="24"/>
    </row>
    <row r="64" spans="3:3" x14ac:dyDescent="0.25">
      <c r="C64" s="24"/>
    </row>
    <row r="65" spans="3:3" x14ac:dyDescent="0.25">
      <c r="C65" s="24"/>
    </row>
    <row r="66" spans="3:3" x14ac:dyDescent="0.25">
      <c r="C66" s="24"/>
    </row>
    <row r="67" spans="3:3" x14ac:dyDescent="0.25">
      <c r="C67" s="24"/>
    </row>
    <row r="68" spans="3:3" x14ac:dyDescent="0.25">
      <c r="C68" s="24"/>
    </row>
    <row r="69" spans="3:3" x14ac:dyDescent="0.25">
      <c r="C69" s="24"/>
    </row>
    <row r="70" spans="3:3" x14ac:dyDescent="0.25">
      <c r="C70" s="24"/>
    </row>
    <row r="71" spans="3:3" x14ac:dyDescent="0.25">
      <c r="C71" s="24"/>
    </row>
    <row r="72" spans="3:3" x14ac:dyDescent="0.25">
      <c r="C72" s="24"/>
    </row>
    <row r="73" spans="3:3" x14ac:dyDescent="0.25">
      <c r="C73" s="24"/>
    </row>
    <row r="74" spans="3:3" x14ac:dyDescent="0.25">
      <c r="C74" s="24"/>
    </row>
    <row r="75" spans="3:3" x14ac:dyDescent="0.25">
      <c r="C75" s="24"/>
    </row>
    <row r="76" spans="3:3" x14ac:dyDescent="0.25">
      <c r="C76" s="24"/>
    </row>
    <row r="77" spans="3:3" x14ac:dyDescent="0.25">
      <c r="C77" s="24"/>
    </row>
    <row r="78" spans="3:3" x14ac:dyDescent="0.25">
      <c r="C78" s="24"/>
    </row>
    <row r="79" spans="3:3" x14ac:dyDescent="0.25">
      <c r="C79" s="24"/>
    </row>
    <row r="80" spans="3:3" x14ac:dyDescent="0.25">
      <c r="C80" s="24"/>
    </row>
    <row r="81" spans="3:3" x14ac:dyDescent="0.25">
      <c r="C81" s="24"/>
    </row>
    <row r="82" spans="3:3" x14ac:dyDescent="0.25">
      <c r="C82" s="24"/>
    </row>
    <row r="83" spans="3:3" x14ac:dyDescent="0.25">
      <c r="C83" s="24"/>
    </row>
    <row r="84" spans="3:3" x14ac:dyDescent="0.25">
      <c r="C84" s="24"/>
    </row>
    <row r="85" spans="3:3" x14ac:dyDescent="0.25">
      <c r="C85" s="24"/>
    </row>
    <row r="86" spans="3:3" x14ac:dyDescent="0.25">
      <c r="C86" s="24"/>
    </row>
    <row r="87" spans="3:3" x14ac:dyDescent="0.25">
      <c r="C87" s="24"/>
    </row>
    <row r="88" spans="3:3" x14ac:dyDescent="0.25">
      <c r="C88" s="24"/>
    </row>
    <row r="89" spans="3:3" x14ac:dyDescent="0.25">
      <c r="C89" s="24"/>
    </row>
    <row r="90" spans="3:3" x14ac:dyDescent="0.25">
      <c r="C90" s="24"/>
    </row>
    <row r="91" spans="3:3" x14ac:dyDescent="0.25">
      <c r="C91" s="24"/>
    </row>
    <row r="92" spans="3:3" x14ac:dyDescent="0.25">
      <c r="C92" s="24"/>
    </row>
    <row r="93" spans="3:3" x14ac:dyDescent="0.25">
      <c r="C93" s="24"/>
    </row>
    <row r="94" spans="3:3" x14ac:dyDescent="0.25">
      <c r="C94" s="24"/>
    </row>
    <row r="95" spans="3:3" x14ac:dyDescent="0.25">
      <c r="C95" s="24"/>
    </row>
    <row r="96" spans="3:3" x14ac:dyDescent="0.25">
      <c r="C96" s="24"/>
    </row>
    <row r="97" spans="3:3" x14ac:dyDescent="0.25">
      <c r="C97" s="24"/>
    </row>
    <row r="98" spans="3:3" x14ac:dyDescent="0.25">
      <c r="C98" s="24"/>
    </row>
    <row r="99" spans="3:3" x14ac:dyDescent="0.25">
      <c r="C99" s="24"/>
    </row>
    <row r="100" spans="3:3" x14ac:dyDescent="0.25">
      <c r="C100" s="24"/>
    </row>
    <row r="101" spans="3:3" x14ac:dyDescent="0.25">
      <c r="C101" s="24"/>
    </row>
    <row r="102" spans="3:3" x14ac:dyDescent="0.25">
      <c r="C102" s="24"/>
    </row>
    <row r="103" spans="3:3" x14ac:dyDescent="0.25">
      <c r="C103" s="24"/>
    </row>
    <row r="104" spans="3:3" x14ac:dyDescent="0.25">
      <c r="C104" s="24"/>
    </row>
    <row r="105" spans="3:3" x14ac:dyDescent="0.25">
      <c r="C105" s="24"/>
    </row>
    <row r="106" spans="3:3" x14ac:dyDescent="0.25">
      <c r="C106" s="24"/>
    </row>
    <row r="107" spans="3:3" x14ac:dyDescent="0.25">
      <c r="C107" s="24"/>
    </row>
    <row r="108" spans="3:3" x14ac:dyDescent="0.25">
      <c r="C108" s="24"/>
    </row>
    <row r="109" spans="3:3" x14ac:dyDescent="0.25">
      <c r="C109" s="24"/>
    </row>
    <row r="110" spans="3:3" x14ac:dyDescent="0.25">
      <c r="C110" s="24"/>
    </row>
    <row r="111" spans="3:3" x14ac:dyDescent="0.25">
      <c r="C111" s="24"/>
    </row>
    <row r="112" spans="3:3" x14ac:dyDescent="0.25">
      <c r="C112" s="24"/>
    </row>
    <row r="113" spans="3:3" x14ac:dyDescent="0.25">
      <c r="C113" s="24"/>
    </row>
    <row r="114" spans="3:3" x14ac:dyDescent="0.25">
      <c r="C114" s="24"/>
    </row>
    <row r="115" spans="3:3" x14ac:dyDescent="0.25">
      <c r="C115" s="24"/>
    </row>
    <row r="116" spans="3:3" x14ac:dyDescent="0.25">
      <c r="C116" s="24"/>
    </row>
    <row r="117" spans="3:3" x14ac:dyDescent="0.25">
      <c r="C117" s="24"/>
    </row>
    <row r="118" spans="3:3" x14ac:dyDescent="0.25">
      <c r="C118" s="24"/>
    </row>
    <row r="119" spans="3:3" x14ac:dyDescent="0.25">
      <c r="C119" s="24"/>
    </row>
    <row r="120" spans="3:3" x14ac:dyDescent="0.25">
      <c r="C120" s="24"/>
    </row>
    <row r="121" spans="3:3" x14ac:dyDescent="0.25">
      <c r="C121" s="24"/>
    </row>
    <row r="122" spans="3:3" x14ac:dyDescent="0.25">
      <c r="C122" s="24"/>
    </row>
    <row r="123" spans="3:3" x14ac:dyDescent="0.25">
      <c r="C123" s="24"/>
    </row>
    <row r="124" spans="3:3" x14ac:dyDescent="0.25">
      <c r="C124" s="24"/>
    </row>
    <row r="125" spans="3:3" x14ac:dyDescent="0.25">
      <c r="C125" s="24"/>
    </row>
    <row r="126" spans="3:3" x14ac:dyDescent="0.25">
      <c r="C126" s="24"/>
    </row>
    <row r="127" spans="3:3" x14ac:dyDescent="0.25">
      <c r="C127" s="24"/>
    </row>
    <row r="128" spans="3:3" x14ac:dyDescent="0.25">
      <c r="C128" s="24"/>
    </row>
    <row r="129" spans="3:3" x14ac:dyDescent="0.25">
      <c r="C129" s="24"/>
    </row>
    <row r="130" spans="3:3" x14ac:dyDescent="0.25">
      <c r="C130" s="24"/>
    </row>
    <row r="131" spans="3:3" x14ac:dyDescent="0.25">
      <c r="C131" s="24"/>
    </row>
    <row r="132" spans="3:3" x14ac:dyDescent="0.25">
      <c r="C132" s="24"/>
    </row>
    <row r="133" spans="3:3" x14ac:dyDescent="0.25">
      <c r="C133" s="24"/>
    </row>
    <row r="134" spans="3:3" x14ac:dyDescent="0.25">
      <c r="C134" s="24"/>
    </row>
    <row r="135" spans="3:3" x14ac:dyDescent="0.25">
      <c r="C135" s="24"/>
    </row>
    <row r="136" spans="3:3" x14ac:dyDescent="0.25">
      <c r="C136" s="24"/>
    </row>
    <row r="137" spans="3:3" x14ac:dyDescent="0.25">
      <c r="C137" s="24"/>
    </row>
    <row r="138" spans="3:3" x14ac:dyDescent="0.25">
      <c r="C138" s="24"/>
    </row>
    <row r="139" spans="3:3" x14ac:dyDescent="0.25">
      <c r="C139" s="24"/>
    </row>
    <row r="140" spans="3:3" x14ac:dyDescent="0.25">
      <c r="C140" s="24"/>
    </row>
    <row r="141" spans="3:3" x14ac:dyDescent="0.25">
      <c r="C141" s="24"/>
    </row>
    <row r="142" spans="3:3" x14ac:dyDescent="0.25">
      <c r="C142" s="24"/>
    </row>
    <row r="143" spans="3:3" x14ac:dyDescent="0.25">
      <c r="C143" s="24"/>
    </row>
    <row r="144" spans="3:3" x14ac:dyDescent="0.25">
      <c r="C144" s="24"/>
    </row>
    <row r="145" spans="3:3" x14ac:dyDescent="0.25">
      <c r="C145" s="24"/>
    </row>
    <row r="146" spans="3:3" x14ac:dyDescent="0.25">
      <c r="C146" s="24"/>
    </row>
    <row r="147" spans="3:3" x14ac:dyDescent="0.25">
      <c r="C147" s="24"/>
    </row>
    <row r="148" spans="3:3" x14ac:dyDescent="0.25">
      <c r="C148" s="24"/>
    </row>
    <row r="149" spans="3:3" x14ac:dyDescent="0.25">
      <c r="C149" s="24"/>
    </row>
    <row r="150" spans="3:3" x14ac:dyDescent="0.25">
      <c r="C150" s="24"/>
    </row>
    <row r="151" spans="3:3" x14ac:dyDescent="0.25">
      <c r="C151" s="24"/>
    </row>
    <row r="152" spans="3:3" x14ac:dyDescent="0.25">
      <c r="C152" s="24"/>
    </row>
    <row r="153" spans="3:3" x14ac:dyDescent="0.25">
      <c r="C153" s="24"/>
    </row>
    <row r="154" spans="3:3" x14ac:dyDescent="0.25">
      <c r="C154" s="24"/>
    </row>
    <row r="155" spans="3:3" x14ac:dyDescent="0.25">
      <c r="C155" s="24"/>
    </row>
    <row r="156" spans="3:3" x14ac:dyDescent="0.25">
      <c r="C156" s="24"/>
    </row>
    <row r="157" spans="3:3" x14ac:dyDescent="0.25">
      <c r="C157" s="24"/>
    </row>
    <row r="158" spans="3:3" x14ac:dyDescent="0.25">
      <c r="C158" s="24"/>
    </row>
    <row r="159" spans="3:3" x14ac:dyDescent="0.25">
      <c r="C159" s="24"/>
    </row>
    <row r="160" spans="3:3" x14ac:dyDescent="0.25">
      <c r="C160" s="24"/>
    </row>
    <row r="161" spans="3:3" x14ac:dyDescent="0.25">
      <c r="C161" s="24"/>
    </row>
    <row r="162" spans="3:3" x14ac:dyDescent="0.25">
      <c r="C162" s="24"/>
    </row>
    <row r="163" spans="3:3" x14ac:dyDescent="0.25">
      <c r="C163" s="24"/>
    </row>
    <row r="164" spans="3:3" x14ac:dyDescent="0.25">
      <c r="C164" s="24"/>
    </row>
    <row r="165" spans="3:3" x14ac:dyDescent="0.25">
      <c r="C165" s="24"/>
    </row>
    <row r="166" spans="3:3" x14ac:dyDescent="0.25">
      <c r="C166" s="24"/>
    </row>
    <row r="167" spans="3:3" x14ac:dyDescent="0.25">
      <c r="C167" s="24"/>
    </row>
    <row r="168" spans="3:3" x14ac:dyDescent="0.25">
      <c r="C168" s="24"/>
    </row>
    <row r="169" spans="3:3" x14ac:dyDescent="0.25">
      <c r="C169" s="24"/>
    </row>
    <row r="170" spans="3:3" x14ac:dyDescent="0.25">
      <c r="C170" s="24"/>
    </row>
    <row r="171" spans="3:3" x14ac:dyDescent="0.25">
      <c r="C171" s="24"/>
    </row>
    <row r="172" spans="3:3" x14ac:dyDescent="0.25">
      <c r="C172" s="24"/>
    </row>
    <row r="173" spans="3:3" x14ac:dyDescent="0.25">
      <c r="C173" s="24"/>
    </row>
    <row r="174" spans="3:3" x14ac:dyDescent="0.25">
      <c r="C174" s="24"/>
    </row>
    <row r="175" spans="3:3" x14ac:dyDescent="0.25">
      <c r="C175" s="24"/>
    </row>
    <row r="176" spans="3:3" x14ac:dyDescent="0.25">
      <c r="C176" s="24"/>
    </row>
    <row r="177" spans="3:3" x14ac:dyDescent="0.25">
      <c r="C177" s="24"/>
    </row>
    <row r="178" spans="3:3" x14ac:dyDescent="0.25">
      <c r="C178" s="24"/>
    </row>
    <row r="179" spans="3:3" x14ac:dyDescent="0.25">
      <c r="C179" s="24"/>
    </row>
    <row r="180" spans="3:3" x14ac:dyDescent="0.25">
      <c r="C180" s="24"/>
    </row>
    <row r="181" spans="3:3" x14ac:dyDescent="0.25">
      <c r="C181" s="24"/>
    </row>
    <row r="182" spans="3:3" x14ac:dyDescent="0.25">
      <c r="C182" s="24"/>
    </row>
    <row r="183" spans="3:3" x14ac:dyDescent="0.25">
      <c r="C183" s="24"/>
    </row>
    <row r="184" spans="3:3" x14ac:dyDescent="0.25">
      <c r="C184" s="24"/>
    </row>
    <row r="185" spans="3:3" x14ac:dyDescent="0.25">
      <c r="C185" s="24"/>
    </row>
    <row r="186" spans="3:3" x14ac:dyDescent="0.25">
      <c r="C186" s="24"/>
    </row>
    <row r="187" spans="3:3" x14ac:dyDescent="0.25">
      <c r="C187" s="24"/>
    </row>
    <row r="188" spans="3:3" x14ac:dyDescent="0.25">
      <c r="C188" s="24"/>
    </row>
    <row r="189" spans="3:3" x14ac:dyDescent="0.25">
      <c r="C189" s="24"/>
    </row>
    <row r="190" spans="3:3" x14ac:dyDescent="0.25">
      <c r="C190" s="24"/>
    </row>
    <row r="191" spans="3:3" x14ac:dyDescent="0.25">
      <c r="C191" s="24"/>
    </row>
    <row r="192" spans="3:3" x14ac:dyDescent="0.25">
      <c r="C192" s="24"/>
    </row>
    <row r="193" spans="3:3" x14ac:dyDescent="0.25">
      <c r="C193" s="24"/>
    </row>
    <row r="194" spans="3:3" x14ac:dyDescent="0.25">
      <c r="C194" s="24"/>
    </row>
    <row r="195" spans="3:3" x14ac:dyDescent="0.25">
      <c r="C195" s="24"/>
    </row>
    <row r="196" spans="3:3" x14ac:dyDescent="0.25">
      <c r="C196" s="24"/>
    </row>
    <row r="197" spans="3:3" x14ac:dyDescent="0.25">
      <c r="C197" s="24"/>
    </row>
    <row r="198" spans="3:3" x14ac:dyDescent="0.25">
      <c r="C198" s="24"/>
    </row>
    <row r="199" spans="3:3" x14ac:dyDescent="0.25">
      <c r="C199" s="24"/>
    </row>
    <row r="200" spans="3:3" x14ac:dyDescent="0.25">
      <c r="C200" s="24"/>
    </row>
    <row r="201" spans="3:3" x14ac:dyDescent="0.25">
      <c r="C201" s="24"/>
    </row>
    <row r="202" spans="3:3" x14ac:dyDescent="0.25">
      <c r="C202" s="24"/>
    </row>
    <row r="203" spans="3:3" x14ac:dyDescent="0.25">
      <c r="C203" s="24"/>
    </row>
    <row r="204" spans="3:3" x14ac:dyDescent="0.25">
      <c r="C204" s="24"/>
    </row>
    <row r="205" spans="3:3" x14ac:dyDescent="0.25">
      <c r="C205" s="24"/>
    </row>
    <row r="206" spans="3:3" x14ac:dyDescent="0.25">
      <c r="C206" s="24"/>
    </row>
    <row r="207" spans="3:3" x14ac:dyDescent="0.25">
      <c r="C207" s="24"/>
    </row>
    <row r="208" spans="3:3" x14ac:dyDescent="0.25">
      <c r="C208" s="24"/>
    </row>
    <row r="209" spans="3:3" x14ac:dyDescent="0.25">
      <c r="C209" s="24"/>
    </row>
    <row r="210" spans="3:3" x14ac:dyDescent="0.25">
      <c r="C210" s="24"/>
    </row>
    <row r="211" spans="3:3" x14ac:dyDescent="0.25">
      <c r="C211" s="24"/>
    </row>
    <row r="212" spans="3:3" x14ac:dyDescent="0.25">
      <c r="C212" s="24"/>
    </row>
    <row r="213" spans="3:3" x14ac:dyDescent="0.25">
      <c r="C213" s="24"/>
    </row>
    <row r="214" spans="3:3" x14ac:dyDescent="0.25">
      <c r="C214" s="24"/>
    </row>
    <row r="215" spans="3:3" x14ac:dyDescent="0.25">
      <c r="C215" s="24"/>
    </row>
    <row r="216" spans="3:3" x14ac:dyDescent="0.25">
      <c r="C216" s="24"/>
    </row>
    <row r="217" spans="3:3" x14ac:dyDescent="0.25">
      <c r="C217" s="24"/>
    </row>
    <row r="218" spans="3:3" x14ac:dyDescent="0.25">
      <c r="C218" s="24"/>
    </row>
    <row r="219" spans="3:3" x14ac:dyDescent="0.25">
      <c r="C219" s="24"/>
    </row>
    <row r="220" spans="3:3" x14ac:dyDescent="0.25">
      <c r="C220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commun</vt:lpstr>
      <vt:lpstr>Pauline</vt:lpstr>
      <vt:lpstr>Hervé</vt:lpstr>
      <vt:lpstr>Feuil1</vt:lpstr>
      <vt:lpstr>versement 2017-2018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BEZARD Herve</dc:creator>
  <cp:lastModifiedBy>BEZARD Herve</cp:lastModifiedBy>
  <dcterms:created xsi:type="dcterms:W3CDTF">2017-07-15T15:28:19Z</dcterms:created>
  <dcterms:modified xsi:type="dcterms:W3CDTF">2019-01-08T13:24:45Z</dcterms:modified>
</cp:coreProperties>
</file>